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670" activeTab="0"/>
  </bookViews>
  <sheets>
    <sheet name="收支预算总表01" sheetId="1" r:id="rId1"/>
    <sheet name="财政拨款预算表02" sheetId="2" r:id="rId2"/>
  </sheets>
  <definedNames>
    <definedName name="_xlnm.Print_Area" localSheetId="1">'财政拨款预算表02'!$A$1:$F$29</definedName>
    <definedName name="_xlnm.Print_Area" localSheetId="0">'收支预算总表01'!$A$1:$D$37</definedName>
    <definedName name="_xlnm.Print_Titles" localSheetId="1">'财政拨款预算表02'!$1:$5</definedName>
    <definedName name="_xlnm.Print_Titles" localSheetId="0">'收支预算总表01'!$1:$1</definedName>
  </definedNames>
  <calcPr fullCalcOnLoad="1"/>
</workbook>
</file>

<file path=xl/sharedStrings.xml><?xml version="1.0" encoding="utf-8"?>
<sst xmlns="http://schemas.openxmlformats.org/spreadsheetml/2006/main" count="103" uniqueCount="94">
  <si>
    <t>表01</t>
  </si>
  <si>
    <t>2013年省级部门收支预算总表</t>
  </si>
  <si>
    <t>部门名称：浙江省科学技术厅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</si>
  <si>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</si>
  <si>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</si>
  <si>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</si>
  <si>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</si>
  <si>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</si>
  <si>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</si>
  <si>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一般公共服务</t>
  </si>
  <si>
    <t>二、专户资金</t>
  </si>
  <si>
    <r>
      <t xml:space="preserve">  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知识产权事务</t>
    </r>
  </si>
  <si>
    <t>科学技术</t>
  </si>
  <si>
    <t>三、事业收入（不含专户资金）</t>
  </si>
  <si>
    <r>
      <t xml:space="preserve"> 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质量技术监督与检验检疫事务</t>
    </r>
  </si>
  <si>
    <t>社会保障和就业</t>
  </si>
  <si>
    <t>四、事业单位经营收入</t>
  </si>
  <si>
    <t>医疗卫生</t>
  </si>
  <si>
    <t>五、其他收入</t>
  </si>
  <si>
    <t xml:space="preserve">      科学技术管理事务</t>
  </si>
  <si>
    <t>国土资源气象等事务</t>
  </si>
  <si>
    <t xml:space="preserve">      基础研究</t>
  </si>
  <si>
    <t>住房保障支出</t>
  </si>
  <si>
    <t xml:space="preserve">      应用研究</t>
  </si>
  <si>
    <t xml:space="preserve">      技术研究与开发</t>
  </si>
  <si>
    <t xml:space="preserve">      科技条件与服务</t>
  </si>
  <si>
    <t xml:space="preserve">      科技交流与合作</t>
  </si>
  <si>
    <t xml:space="preserve">      其他科学技术支出</t>
  </si>
  <si>
    <t xml:space="preserve">      行政事业单位离退休</t>
  </si>
  <si>
    <t xml:space="preserve">      医疗保障</t>
  </si>
  <si>
    <t xml:space="preserve">        行政单位医疗</t>
  </si>
  <si>
    <t xml:space="preserve">        事业单位医疗</t>
  </si>
  <si>
    <r>
      <t xml:space="preserve"> 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 xml:space="preserve"> 地震事务</t>
    </r>
  </si>
  <si>
    <t xml:space="preserve">      住房改革支出</t>
  </si>
  <si>
    <t xml:space="preserve">        住房公积金</t>
  </si>
  <si>
    <t xml:space="preserve">        购房补贴</t>
  </si>
  <si>
    <t>本年收入合计</t>
  </si>
  <si>
    <t>本年支出合计</t>
  </si>
  <si>
    <t>用事业基金弥补收支差额</t>
  </si>
  <si>
    <t>结转下年</t>
  </si>
  <si>
    <t>上年结转</t>
  </si>
  <si>
    <t>收  入  总  计</t>
  </si>
  <si>
    <t>支  出  总  计</t>
  </si>
  <si>
    <t>表02</t>
  </si>
  <si>
    <t>2013年省级部门财政拨款预算表</t>
  </si>
  <si>
    <t>部门名称：浙江省科学技术厅</t>
  </si>
  <si>
    <t>科目编码</t>
  </si>
  <si>
    <t>科目名称</t>
  </si>
  <si>
    <t>合  计</t>
  </si>
  <si>
    <t>基本支出</t>
  </si>
  <si>
    <t>项目支出</t>
  </si>
  <si>
    <t>备  注</t>
  </si>
  <si>
    <t>合计</t>
  </si>
  <si>
    <t>201</t>
  </si>
  <si>
    <t xml:space="preserve">  20114</t>
  </si>
  <si>
    <t xml:space="preserve">  知识产权事务</t>
  </si>
  <si>
    <t>206</t>
  </si>
  <si>
    <t xml:space="preserve">  20601</t>
  </si>
  <si>
    <t xml:space="preserve">  科学技术管理事务</t>
  </si>
  <si>
    <t xml:space="preserve">  20602</t>
  </si>
  <si>
    <t xml:space="preserve">  基础研究</t>
  </si>
  <si>
    <t xml:space="preserve">  20603</t>
  </si>
  <si>
    <t xml:space="preserve">  应用研究</t>
  </si>
  <si>
    <t xml:space="preserve">  20604</t>
  </si>
  <si>
    <t xml:space="preserve">  技术研究与开发</t>
  </si>
  <si>
    <t xml:space="preserve">  20605</t>
  </si>
  <si>
    <t xml:space="preserve">  科技条件与服务</t>
  </si>
  <si>
    <t xml:space="preserve">  20608</t>
  </si>
  <si>
    <t xml:space="preserve">  科技交流与合作</t>
  </si>
  <si>
    <t xml:space="preserve">  20699</t>
  </si>
  <si>
    <t xml:space="preserve">  其他科学技术支出</t>
  </si>
  <si>
    <t>208</t>
  </si>
  <si>
    <t xml:space="preserve">  20805</t>
  </si>
  <si>
    <t xml:space="preserve">  行政事业单位离退休</t>
  </si>
  <si>
    <t>210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</si>
  <si>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</si>
  <si>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</si>
  <si>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</si>
  <si>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</si>
  <si>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</si>
  <si>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</si>
  <si>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>220</t>
  </si>
  <si>
    <t xml:space="preserve">  22004</t>
  </si>
  <si>
    <t xml:space="preserve">  地震事务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</si>
  <si>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</si>
  <si>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</si>
  <si>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</si>
  <si>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</si>
  <si>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</si>
  <si>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</si>
  <si>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</si>
  <si>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 xml:space="preserve">    2080501</t>
  </si>
  <si>
    <t xml:space="preserve">    未归口管理的行政单位离退休</t>
  </si>
  <si>
    <r>
      <t xml:space="preserve">        未</t>
    </r>
    <r>
      <rPr>
        <sz val="9"/>
        <rFont val="宋体"/>
        <family val="0"/>
      </rPr>
      <t>归口管理的行政单位离退休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</si>
</sst>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  <numFmt numFmtId="178" formatCode="#,##0.00_);[Red]\(#,##0.00\)"/>
    <numFmt numFmtId="179" formatCode="* #,##0.00;* \-#,##0.00;* &quot;-&quot;??;@"/>
    <numFmt numFmtId="180" formatCode="&quot;￥&quot;* _-#,##0;&quot;￥&quot;* \-#,##0;&quot;￥&quot;* _-&quot;-&quot;;@"/>
    <numFmt numFmtId="181" formatCode="#,##0.00_ "/>
  </numFmts>
  <fonts count="45"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方正书宋_GBK"/>
      <family val="0"/>
    </font>
    <font>
      <sz val="22"/>
      <name val="创艺简标宋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sz val="12"/>
      <name val="宋体"/>
      <family val="0"/>
    </font>
    <font>
      <b/>
      <sz val="20"/>
      <name val="创艺简标宋"/>
      <family val="0"/>
    </font>
    <font>
      <b/>
      <sz val="10"/>
      <name val="Arial"/>
      <family val="2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0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8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8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176" fontId="3" fillId="0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/>
    </xf>
    <xf numFmtId="178" fontId="3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8" fontId="4" fillId="0" borderId="0" xfId="0" applyNumberFormat="1" applyFont="1" applyAlignment="1">
      <alignment vertical="center" wrapText="1"/>
    </xf>
    <xf numFmtId="178" fontId="8" fillId="0" borderId="0" xfId="5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177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33" applyNumberFormat="1" applyFont="1" applyFill="1" applyBorder="1" applyAlignment="1" applyProtection="1">
      <alignment horizontal="right" vertical="center"/>
      <protection/>
    </xf>
    <xf numFmtId="49" fontId="4" fillId="0" borderId="14" xfId="33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left" vertical="center"/>
    </xf>
    <xf numFmtId="178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zoomScalePageLayoutView="0" workbookViewId="0" topLeftCell="A1">
      <selection activeCell="B3" sqref="B3"/>
    </sheetView>
  </sheetViews>
  <sheetFormatPr defaultColWidth="9.16015625" defaultRowHeight="11.25"/>
  <cols>
    <col min="1" max="1" width="38.33203125" style="0" customWidth="1"/>
    <col min="2" max="2" width="34" style="0" customWidth="1"/>
    <col min="3" max="3" width="35.5" style="0" customWidth="1"/>
    <col min="4" max="4" width="30.66015625" style="0" customWidth="1"/>
    <col min="5" max="5" width="15.5" style="0" bestFit="1" customWidth="1"/>
    <col min="6" max="9" width="9.16015625" style="0" customWidth="1"/>
    <col min="10" max="10" width="13.16015625" style="0" customWidth="1"/>
    <col min="11" max="11" width="16.83203125" style="0" bestFit="1" customWidth="1"/>
    <col min="12" max="12" width="11.5" style="0" bestFit="1" customWidth="1"/>
    <col min="13" max="14" width="9.16015625" style="0" customWidth="1"/>
    <col min="15" max="16" width="12.83203125" style="0" bestFit="1" customWidth="1"/>
    <col min="17" max="17" width="15.5" style="0" bestFit="1" customWidth="1"/>
    <col min="18" max="18" width="16.83203125" style="0" bestFit="1" customWidth="1"/>
    <col min="19" max="19" width="11.5" style="0" bestFit="1" customWidth="1"/>
    <col min="20" max="21" width="14.16015625" style="0" bestFit="1" customWidth="1"/>
    <col min="22" max="22" width="23.16015625" style="0" bestFit="1" customWidth="1"/>
    <col min="23" max="24" width="16.83203125" style="0" bestFit="1" customWidth="1"/>
    <col min="25" max="25" width="9.16015625" style="0" customWidth="1"/>
    <col min="26" max="26" width="16.83203125" style="0" bestFit="1" customWidth="1"/>
    <col min="27" max="27" width="9.16015625" style="0" customWidth="1"/>
    <col min="28" max="33" width="9.83203125" style="0" customWidth="1"/>
  </cols>
  <sheetData>
    <row r="1" spans="1:253" s="2" customFormat="1" ht="19.5" customHeight="1">
      <c r="A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2" customFormat="1" ht="19.5" customHeight="1">
      <c r="A2" s="4"/>
      <c r="D2" s="5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9" customFormat="1" ht="28.5" customHeight="1">
      <c r="A3" s="6" t="s">
        <v>1</v>
      </c>
      <c r="B3" s="6"/>
      <c r="C3" s="7"/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s="2" customFormat="1" ht="20.25" customHeight="1">
      <c r="A4" s="10" t="s">
        <v>2</v>
      </c>
      <c r="B4" s="11"/>
      <c r="C4" s="11"/>
      <c r="D4" s="12" t="s">
        <v>3</v>
      </c>
      <c r="E4" s="3"/>
      <c r="F4" s="3"/>
      <c r="G4" s="3"/>
      <c r="H4" s="13"/>
      <c r="I4" s="13"/>
      <c r="J4" s="13"/>
      <c r="K4" s="13"/>
      <c r="L4" s="1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33" ht="22.5" customHeight="1">
      <c r="A5" s="14" t="s">
        <v>4</v>
      </c>
      <c r="B5" s="15"/>
      <c r="C5" s="14" t="s">
        <v>5</v>
      </c>
      <c r="D5" s="16"/>
      <c r="E5" s="17"/>
      <c r="F5" s="18"/>
      <c r="G5" s="18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7"/>
      <c r="T5" s="17"/>
      <c r="U5" s="17"/>
      <c r="V5" s="17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22.5" customHeight="1">
      <c r="A6" s="19" t="s">
        <v>6</v>
      </c>
      <c r="B6" s="19" t="s">
        <v>7</v>
      </c>
      <c r="C6" s="19" t="s">
        <v>6</v>
      </c>
      <c r="D6" s="20" t="s">
        <v>7</v>
      </c>
      <c r="E6" s="17"/>
      <c r="F6" s="17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  <c r="U6" s="18"/>
      <c r="V6" s="17"/>
      <c r="W6" s="17"/>
      <c r="X6" s="18"/>
      <c r="Y6" s="18"/>
      <c r="Z6" s="18"/>
      <c r="AA6" s="18"/>
      <c r="AB6" s="18"/>
      <c r="AC6" s="18"/>
      <c r="AD6" s="18"/>
      <c r="AE6" s="18"/>
      <c r="AF6" s="17"/>
      <c r="AG6" s="18"/>
    </row>
    <row r="7" spans="1:33" ht="17.25" customHeight="1">
      <c r="A7" s="21" t="s">
        <v>8</v>
      </c>
      <c r="B7" s="22">
        <v>190671.18</v>
      </c>
      <c r="C7" s="23" t="str">
        <f>IF(V7="","","一、"&amp;V7)</f>
        <v>一、一般公共服务</v>
      </c>
      <c r="D7" s="22">
        <v>5430</v>
      </c>
      <c r="E7" s="17"/>
      <c r="F7" s="17"/>
      <c r="G7" s="24"/>
      <c r="H7" s="18"/>
      <c r="I7" s="18"/>
      <c r="J7" s="17"/>
      <c r="K7" s="24">
        <v>190671.18</v>
      </c>
      <c r="L7" s="25">
        <v>1005.98</v>
      </c>
      <c r="M7" s="25">
        <v>0</v>
      </c>
      <c r="N7" s="25">
        <v>0</v>
      </c>
      <c r="O7" s="25">
        <v>28826.54</v>
      </c>
      <c r="P7" s="25">
        <v>13200.92</v>
      </c>
      <c r="Q7" s="24">
        <v>15357.03</v>
      </c>
      <c r="R7" s="24">
        <v>249061.65</v>
      </c>
      <c r="S7" s="25">
        <v>4050.24</v>
      </c>
      <c r="T7" s="24">
        <v>9905.87</v>
      </c>
      <c r="U7" s="25">
        <v>263017.76</v>
      </c>
      <c r="V7" s="26" t="s">
        <v>9</v>
      </c>
      <c r="W7" s="24">
        <v>4430</v>
      </c>
      <c r="X7" s="24">
        <v>263017.76</v>
      </c>
      <c r="Y7" s="24">
        <v>0</v>
      </c>
      <c r="Z7" s="24">
        <v>263017.76</v>
      </c>
      <c r="AA7" s="18"/>
      <c r="AB7" s="18"/>
      <c r="AC7" s="18"/>
      <c r="AD7" s="18"/>
      <c r="AE7" s="18"/>
      <c r="AF7" s="18"/>
      <c r="AG7" s="18"/>
    </row>
    <row r="8" spans="1:33" ht="17.25" customHeight="1">
      <c r="A8" s="21" t="s">
        <v>10</v>
      </c>
      <c r="B8" s="22">
        <v>1005.98</v>
      </c>
      <c r="C8" s="27" t="s">
        <v>11</v>
      </c>
      <c r="D8" s="22">
        <v>5000</v>
      </c>
      <c r="E8" s="17"/>
      <c r="F8" s="17"/>
      <c r="G8" s="24"/>
      <c r="H8" s="18"/>
      <c r="I8" s="18"/>
      <c r="J8" s="17"/>
      <c r="K8" s="24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4">
        <v>0</v>
      </c>
      <c r="R8" s="24">
        <v>0</v>
      </c>
      <c r="S8" s="25">
        <v>0</v>
      </c>
      <c r="T8" s="24">
        <v>0</v>
      </c>
      <c r="U8" s="25">
        <v>0</v>
      </c>
      <c r="V8" s="26" t="s">
        <v>12</v>
      </c>
      <c r="W8" s="24">
        <v>251333.07</v>
      </c>
      <c r="X8" s="24">
        <v>0</v>
      </c>
      <c r="Y8" s="24">
        <v>0</v>
      </c>
      <c r="Z8" s="24">
        <v>0</v>
      </c>
      <c r="AA8" s="18"/>
      <c r="AB8" s="18"/>
      <c r="AC8" s="18"/>
      <c r="AD8" s="18"/>
      <c r="AE8" s="18"/>
      <c r="AF8" s="18"/>
      <c r="AG8" s="18"/>
    </row>
    <row r="9" spans="1:33" ht="17.25" customHeight="1">
      <c r="A9" s="21" t="s">
        <v>13</v>
      </c>
      <c r="B9" s="22">
        <v>28826.54</v>
      </c>
      <c r="C9" s="27" t="s">
        <v>14</v>
      </c>
      <c r="D9" s="22">
        <v>430</v>
      </c>
      <c r="E9" s="17"/>
      <c r="F9" s="17"/>
      <c r="G9" s="24"/>
      <c r="H9" s="18"/>
      <c r="I9" s="18"/>
      <c r="J9" s="17"/>
      <c r="K9" s="24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4">
        <v>0</v>
      </c>
      <c r="R9" s="24">
        <v>0</v>
      </c>
      <c r="S9" s="25">
        <v>0</v>
      </c>
      <c r="T9" s="24">
        <v>0</v>
      </c>
      <c r="U9" s="25">
        <v>0</v>
      </c>
      <c r="V9" s="26" t="s">
        <v>15</v>
      </c>
      <c r="W9" s="24">
        <v>834.39</v>
      </c>
      <c r="X9" s="24">
        <v>0</v>
      </c>
      <c r="Y9" s="24">
        <v>0</v>
      </c>
      <c r="Z9" s="24">
        <v>0</v>
      </c>
      <c r="AA9" s="18"/>
      <c r="AB9" s="18"/>
      <c r="AC9" s="18"/>
      <c r="AD9" s="18"/>
      <c r="AE9" s="18"/>
      <c r="AF9" s="18"/>
      <c r="AG9" s="18"/>
    </row>
    <row r="10" spans="1:33" ht="17.25" customHeight="1">
      <c r="A10" s="21" t="s">
        <v>16</v>
      </c>
      <c r="B10" s="22">
        <v>13200.92</v>
      </c>
      <c r="C10" s="23" t="str">
        <f>IF(V8="","","二、"&amp;V8)</f>
        <v>二、科学技术</v>
      </c>
      <c r="D10" s="22">
        <f>SUM(D11:D17)</f>
        <v>250333.07</v>
      </c>
      <c r="E10" s="17"/>
      <c r="F10" s="17"/>
      <c r="G10" s="24"/>
      <c r="H10" s="18"/>
      <c r="I10" s="18"/>
      <c r="J10" s="17"/>
      <c r="K10" s="24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4">
        <v>0</v>
      </c>
      <c r="R10" s="24">
        <v>0</v>
      </c>
      <c r="S10" s="25">
        <v>0</v>
      </c>
      <c r="T10" s="24">
        <v>0</v>
      </c>
      <c r="U10" s="25">
        <v>0</v>
      </c>
      <c r="V10" s="26" t="s">
        <v>17</v>
      </c>
      <c r="W10" s="24">
        <v>1971.16</v>
      </c>
      <c r="X10" s="24">
        <v>0</v>
      </c>
      <c r="Y10" s="24">
        <v>0</v>
      </c>
      <c r="Z10" s="24">
        <v>0</v>
      </c>
      <c r="AA10" s="18"/>
      <c r="AB10" s="18"/>
      <c r="AC10" s="18"/>
      <c r="AD10" s="18"/>
      <c r="AE10" s="18"/>
      <c r="AF10" s="18"/>
      <c r="AG10" s="18"/>
    </row>
    <row r="11" spans="1:33" ht="17.25" customHeight="1">
      <c r="A11" s="21" t="s">
        <v>18</v>
      </c>
      <c r="B11" s="22">
        <v>15357.03</v>
      </c>
      <c r="C11" s="27" t="s">
        <v>19</v>
      </c>
      <c r="D11" s="22">
        <v>3452.66</v>
      </c>
      <c r="E11" s="17"/>
      <c r="F11" s="17"/>
      <c r="G11" s="24"/>
      <c r="H11" s="18"/>
      <c r="I11" s="18"/>
      <c r="J11" s="17"/>
      <c r="K11" s="24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4">
        <v>0</v>
      </c>
      <c r="R11" s="24">
        <v>0</v>
      </c>
      <c r="S11" s="25">
        <v>0</v>
      </c>
      <c r="T11" s="24">
        <v>0</v>
      </c>
      <c r="U11" s="25">
        <v>0</v>
      </c>
      <c r="V11" s="26" t="s">
        <v>20</v>
      </c>
      <c r="W11" s="24">
        <v>1769</v>
      </c>
      <c r="X11" s="24">
        <v>0</v>
      </c>
      <c r="Y11" s="24">
        <v>0</v>
      </c>
      <c r="Z11" s="24">
        <v>0</v>
      </c>
      <c r="AA11" s="18"/>
      <c r="AB11" s="18"/>
      <c r="AC11" s="18"/>
      <c r="AD11" s="18"/>
      <c r="AE11" s="18"/>
      <c r="AF11" s="18"/>
      <c r="AG11" s="18"/>
    </row>
    <row r="12" spans="1:33" ht="17.25" customHeight="1">
      <c r="A12" s="21"/>
      <c r="B12" s="22"/>
      <c r="C12" s="27" t="s">
        <v>21</v>
      </c>
      <c r="D12" s="22">
        <v>10466.01</v>
      </c>
      <c r="E12" s="17"/>
      <c r="F12" s="17"/>
      <c r="G12" s="24"/>
      <c r="H12" s="18"/>
      <c r="I12" s="18"/>
      <c r="J12" s="17"/>
      <c r="K12" s="24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4">
        <v>0</v>
      </c>
      <c r="R12" s="24">
        <v>0</v>
      </c>
      <c r="S12" s="25">
        <v>0</v>
      </c>
      <c r="T12" s="24">
        <v>0</v>
      </c>
      <c r="U12" s="25">
        <v>0</v>
      </c>
      <c r="V12" s="26" t="s">
        <v>22</v>
      </c>
      <c r="W12" s="24">
        <v>2680.14</v>
      </c>
      <c r="X12" s="24">
        <v>0</v>
      </c>
      <c r="Y12" s="24">
        <v>0</v>
      </c>
      <c r="Z12" s="24">
        <v>0</v>
      </c>
      <c r="AA12" s="18"/>
      <c r="AB12" s="18"/>
      <c r="AC12" s="18"/>
      <c r="AD12" s="18"/>
      <c r="AE12" s="18"/>
      <c r="AF12" s="18"/>
      <c r="AG12" s="18"/>
    </row>
    <row r="13" spans="1:33" ht="17.25" customHeight="1">
      <c r="A13" s="21"/>
      <c r="B13" s="22"/>
      <c r="C13" s="27" t="s">
        <v>23</v>
      </c>
      <c r="D13" s="22">
        <v>45484.17</v>
      </c>
      <c r="E13" s="17"/>
      <c r="F13" s="17"/>
      <c r="G13" s="24"/>
      <c r="H13" s="18"/>
      <c r="I13" s="18"/>
      <c r="J13" s="17"/>
      <c r="K13" s="24"/>
      <c r="L13" s="25"/>
      <c r="M13" s="25"/>
      <c r="N13" s="25"/>
      <c r="O13" s="25"/>
      <c r="P13" s="25"/>
      <c r="Q13" s="24"/>
      <c r="R13" s="24"/>
      <c r="S13" s="25"/>
      <c r="T13" s="24"/>
      <c r="U13" s="25"/>
      <c r="V13" s="26"/>
      <c r="W13" s="24"/>
      <c r="X13" s="24"/>
      <c r="Y13" s="24"/>
      <c r="Z13" s="24"/>
      <c r="AA13" s="18"/>
      <c r="AB13" s="18"/>
      <c r="AC13" s="18"/>
      <c r="AD13" s="18"/>
      <c r="AE13" s="18"/>
      <c r="AF13" s="18"/>
      <c r="AG13" s="18"/>
    </row>
    <row r="14" spans="1:33" ht="17.25" customHeight="1">
      <c r="A14" s="21"/>
      <c r="B14" s="22"/>
      <c r="C14" s="27" t="s">
        <v>24</v>
      </c>
      <c r="D14" s="22">
        <v>82260</v>
      </c>
      <c r="E14" s="17"/>
      <c r="F14" s="17"/>
      <c r="G14" s="24"/>
      <c r="H14" s="18"/>
      <c r="I14" s="18"/>
      <c r="J14" s="17"/>
      <c r="K14" s="24"/>
      <c r="L14" s="25"/>
      <c r="M14" s="25"/>
      <c r="N14" s="25"/>
      <c r="O14" s="25"/>
      <c r="P14" s="25"/>
      <c r="Q14" s="24"/>
      <c r="R14" s="24"/>
      <c r="S14" s="25"/>
      <c r="T14" s="24"/>
      <c r="U14" s="25"/>
      <c r="V14" s="26"/>
      <c r="W14" s="24"/>
      <c r="X14" s="24"/>
      <c r="Y14" s="24"/>
      <c r="Z14" s="24"/>
      <c r="AA14" s="18"/>
      <c r="AB14" s="18"/>
      <c r="AC14" s="18"/>
      <c r="AD14" s="18"/>
      <c r="AE14" s="18"/>
      <c r="AF14" s="18"/>
      <c r="AG14" s="18"/>
    </row>
    <row r="15" spans="1:33" ht="17.25" customHeight="1">
      <c r="A15" s="21"/>
      <c r="B15" s="22"/>
      <c r="C15" s="27" t="s">
        <v>25</v>
      </c>
      <c r="D15" s="22">
        <v>81286.24</v>
      </c>
      <c r="E15" s="17"/>
      <c r="F15" s="17"/>
      <c r="G15" s="24"/>
      <c r="H15" s="18"/>
      <c r="I15" s="18"/>
      <c r="J15" s="17"/>
      <c r="K15" s="24"/>
      <c r="L15" s="25"/>
      <c r="M15" s="25"/>
      <c r="N15" s="25"/>
      <c r="O15" s="25"/>
      <c r="P15" s="25"/>
      <c r="Q15" s="24"/>
      <c r="R15" s="24"/>
      <c r="S15" s="25"/>
      <c r="T15" s="24"/>
      <c r="U15" s="25"/>
      <c r="V15" s="26"/>
      <c r="W15" s="24"/>
      <c r="X15" s="24"/>
      <c r="Y15" s="24"/>
      <c r="Z15" s="24"/>
      <c r="AA15" s="18"/>
      <c r="AB15" s="18"/>
      <c r="AC15" s="18"/>
      <c r="AD15" s="18"/>
      <c r="AE15" s="18"/>
      <c r="AF15" s="18"/>
      <c r="AG15" s="18"/>
    </row>
    <row r="16" spans="1:33" ht="17.25" customHeight="1">
      <c r="A16" s="21"/>
      <c r="B16" s="22"/>
      <c r="C16" s="27" t="s">
        <v>26</v>
      </c>
      <c r="D16" s="22">
        <v>1000</v>
      </c>
      <c r="E16" s="17"/>
      <c r="F16" s="17"/>
      <c r="G16" s="24"/>
      <c r="H16" s="18"/>
      <c r="I16" s="18"/>
      <c r="J16" s="17"/>
      <c r="K16" s="24"/>
      <c r="L16" s="25"/>
      <c r="M16" s="25"/>
      <c r="N16" s="25"/>
      <c r="O16" s="25"/>
      <c r="P16" s="25"/>
      <c r="Q16" s="24"/>
      <c r="R16" s="24"/>
      <c r="S16" s="25"/>
      <c r="T16" s="24"/>
      <c r="U16" s="25"/>
      <c r="V16" s="26"/>
      <c r="W16" s="24"/>
      <c r="X16" s="24"/>
      <c r="Y16" s="24"/>
      <c r="Z16" s="24"/>
      <c r="AA16" s="18"/>
      <c r="AB16" s="18"/>
      <c r="AC16" s="18"/>
      <c r="AD16" s="18"/>
      <c r="AE16" s="18"/>
      <c r="AF16" s="18"/>
      <c r="AG16" s="18"/>
    </row>
    <row r="17" spans="1:33" ht="17.25" customHeight="1">
      <c r="A17" s="21"/>
      <c r="B17" s="22"/>
      <c r="C17" s="27" t="s">
        <v>27</v>
      </c>
      <c r="D17" s="22">
        <v>26383.99</v>
      </c>
      <c r="E17" s="17"/>
      <c r="F17" s="17"/>
      <c r="G17" s="24"/>
      <c r="H17" s="18"/>
      <c r="I17" s="18"/>
      <c r="J17" s="17"/>
      <c r="K17" s="24"/>
      <c r="L17" s="25"/>
      <c r="M17" s="25"/>
      <c r="N17" s="25"/>
      <c r="O17" s="25"/>
      <c r="P17" s="25"/>
      <c r="Q17" s="24"/>
      <c r="R17" s="24"/>
      <c r="S17" s="25"/>
      <c r="T17" s="24"/>
      <c r="U17" s="25"/>
      <c r="V17" s="26"/>
      <c r="W17" s="24"/>
      <c r="X17" s="24"/>
      <c r="Y17" s="24"/>
      <c r="Z17" s="24"/>
      <c r="AA17" s="18"/>
      <c r="AB17" s="18"/>
      <c r="AC17" s="18"/>
      <c r="AD17" s="18"/>
      <c r="AE17" s="18"/>
      <c r="AF17" s="18"/>
      <c r="AG17" s="18"/>
    </row>
    <row r="18" spans="1:33" ht="17.25" customHeight="1">
      <c r="A18" s="21"/>
      <c r="B18" s="22"/>
      <c r="C18" s="23" t="str">
        <f>IF(V9="","","三、"&amp;V9)</f>
        <v>三、社会保障和就业</v>
      </c>
      <c r="D18" s="22">
        <v>834.39</v>
      </c>
      <c r="E18" s="17"/>
      <c r="F18" s="17"/>
      <c r="G18" s="24"/>
      <c r="H18" s="18"/>
      <c r="I18" s="18"/>
      <c r="J18" s="17"/>
      <c r="K18" s="24"/>
      <c r="L18" s="25"/>
      <c r="M18" s="25"/>
      <c r="N18" s="25"/>
      <c r="O18" s="25"/>
      <c r="P18" s="25"/>
      <c r="Q18" s="24"/>
      <c r="R18" s="24"/>
      <c r="S18" s="25"/>
      <c r="T18" s="24"/>
      <c r="U18" s="25"/>
      <c r="V18" s="26"/>
      <c r="W18" s="24"/>
      <c r="X18" s="24"/>
      <c r="Y18" s="24"/>
      <c r="Z18" s="24"/>
      <c r="AA18" s="18"/>
      <c r="AB18" s="18"/>
      <c r="AC18" s="18"/>
      <c r="AD18" s="18"/>
      <c r="AE18" s="18"/>
      <c r="AF18" s="18"/>
      <c r="AG18" s="18"/>
    </row>
    <row r="19" spans="1:33" ht="17.25" customHeight="1">
      <c r="A19" s="21"/>
      <c r="B19" s="22"/>
      <c r="C19" s="23" t="s">
        <v>28</v>
      </c>
      <c r="D19" s="22">
        <v>834.39</v>
      </c>
      <c r="E19" s="17"/>
      <c r="F19" s="17"/>
      <c r="G19" s="24"/>
      <c r="H19" s="18"/>
      <c r="I19" s="18"/>
      <c r="J19" s="17"/>
      <c r="K19" s="24"/>
      <c r="L19" s="25"/>
      <c r="M19" s="25"/>
      <c r="N19" s="25"/>
      <c r="O19" s="25"/>
      <c r="P19" s="25"/>
      <c r="Q19" s="24"/>
      <c r="R19" s="24"/>
      <c r="S19" s="25"/>
      <c r="T19" s="24"/>
      <c r="U19" s="25"/>
      <c r="V19" s="26"/>
      <c r="W19" s="24"/>
      <c r="X19" s="24"/>
      <c r="Y19" s="24"/>
      <c r="Z19" s="24"/>
      <c r="AA19" s="18"/>
      <c r="AB19" s="18"/>
      <c r="AC19" s="18"/>
      <c r="AD19" s="18"/>
      <c r="AE19" s="18"/>
      <c r="AF19" s="18"/>
      <c r="AG19" s="18"/>
    </row>
    <row r="20" spans="1:33" ht="17.25" customHeight="1">
      <c r="A20" s="21"/>
      <c r="B20" s="22"/>
      <c r="C20" s="48" t="s">
        <v>93</v>
      </c>
      <c r="D20" s="22">
        <v>834.39</v>
      </c>
      <c r="E20" s="17"/>
      <c r="F20" s="17"/>
      <c r="G20" s="24"/>
      <c r="H20" s="18"/>
      <c r="I20" s="18"/>
      <c r="J20" s="17"/>
      <c r="K20" s="24"/>
      <c r="L20" s="25"/>
      <c r="M20" s="25"/>
      <c r="N20" s="25"/>
      <c r="O20" s="25"/>
      <c r="P20" s="25"/>
      <c r="Q20" s="24"/>
      <c r="R20" s="24"/>
      <c r="S20" s="25"/>
      <c r="T20" s="24"/>
      <c r="U20" s="25"/>
      <c r="V20" s="26"/>
      <c r="W20" s="24"/>
      <c r="X20" s="24"/>
      <c r="Y20" s="24"/>
      <c r="Z20" s="24"/>
      <c r="AA20" s="18"/>
      <c r="AB20" s="18"/>
      <c r="AC20" s="18"/>
      <c r="AD20" s="18"/>
      <c r="AE20" s="18"/>
      <c r="AF20" s="18"/>
      <c r="AG20" s="18"/>
    </row>
    <row r="21" spans="1:33" ht="17.25" customHeight="1">
      <c r="A21" s="21"/>
      <c r="B21" s="22"/>
      <c r="C21" s="23" t="str">
        <f>IF(V10="","","四、"&amp;V10)</f>
        <v>四、医疗卫生</v>
      </c>
      <c r="D21" s="22">
        <v>1971.16</v>
      </c>
      <c r="E21" s="17"/>
      <c r="F21" s="17"/>
      <c r="G21" s="24"/>
      <c r="H21" s="18"/>
      <c r="I21" s="18"/>
      <c r="J21" s="17"/>
      <c r="K21" s="24"/>
      <c r="L21" s="25"/>
      <c r="M21" s="25"/>
      <c r="N21" s="25"/>
      <c r="O21" s="25"/>
      <c r="P21" s="25"/>
      <c r="Q21" s="24"/>
      <c r="R21" s="24"/>
      <c r="S21" s="25"/>
      <c r="T21" s="24"/>
      <c r="U21" s="25"/>
      <c r="V21" s="26"/>
      <c r="W21" s="24"/>
      <c r="X21" s="24"/>
      <c r="Y21" s="24"/>
      <c r="Z21" s="24"/>
      <c r="AA21" s="18"/>
      <c r="AB21" s="18"/>
      <c r="AC21" s="18"/>
      <c r="AD21" s="18"/>
      <c r="AE21" s="18"/>
      <c r="AF21" s="18"/>
      <c r="AG21" s="18"/>
    </row>
    <row r="22" spans="1:33" ht="17.25" customHeight="1">
      <c r="A22" s="21"/>
      <c r="B22" s="22"/>
      <c r="C22" s="23" t="s">
        <v>29</v>
      </c>
      <c r="D22" s="22">
        <v>1971.16</v>
      </c>
      <c r="E22" s="17"/>
      <c r="F22" s="17"/>
      <c r="G22" s="24"/>
      <c r="H22" s="18"/>
      <c r="I22" s="18"/>
      <c r="J22" s="17"/>
      <c r="K22" s="24"/>
      <c r="L22" s="25"/>
      <c r="M22" s="25"/>
      <c r="N22" s="25"/>
      <c r="O22" s="25"/>
      <c r="P22" s="25"/>
      <c r="Q22" s="24"/>
      <c r="R22" s="24"/>
      <c r="S22" s="25"/>
      <c r="T22" s="24"/>
      <c r="U22" s="25"/>
      <c r="V22" s="26"/>
      <c r="W22" s="24"/>
      <c r="X22" s="24"/>
      <c r="Y22" s="24"/>
      <c r="Z22" s="24"/>
      <c r="AA22" s="18"/>
      <c r="AB22" s="18"/>
      <c r="AC22" s="18"/>
      <c r="AD22" s="18"/>
      <c r="AE22" s="18"/>
      <c r="AF22" s="18"/>
      <c r="AG22" s="18"/>
    </row>
    <row r="23" spans="1:33" ht="17.25" customHeight="1">
      <c r="A23" s="21"/>
      <c r="B23" s="22"/>
      <c r="C23" s="23" t="s">
        <v>30</v>
      </c>
      <c r="D23" s="22">
        <v>38.88</v>
      </c>
      <c r="E23" s="17"/>
      <c r="F23" s="17"/>
      <c r="G23" s="24"/>
      <c r="H23" s="18"/>
      <c r="I23" s="18"/>
      <c r="J23" s="17"/>
      <c r="K23" s="24"/>
      <c r="L23" s="25"/>
      <c r="M23" s="25"/>
      <c r="N23" s="25"/>
      <c r="O23" s="25"/>
      <c r="P23" s="25"/>
      <c r="Q23" s="24"/>
      <c r="R23" s="24"/>
      <c r="S23" s="25"/>
      <c r="T23" s="24"/>
      <c r="U23" s="25"/>
      <c r="V23" s="26"/>
      <c r="W23" s="24"/>
      <c r="X23" s="24"/>
      <c r="Y23" s="24"/>
      <c r="Z23" s="24"/>
      <c r="AA23" s="18"/>
      <c r="AB23" s="18"/>
      <c r="AC23" s="18"/>
      <c r="AD23" s="18"/>
      <c r="AE23" s="18"/>
      <c r="AF23" s="18"/>
      <c r="AG23" s="18"/>
    </row>
    <row r="24" spans="1:33" ht="17.25" customHeight="1">
      <c r="A24" s="21"/>
      <c r="B24" s="22"/>
      <c r="C24" s="23" t="s">
        <v>31</v>
      </c>
      <c r="D24" s="22">
        <f>D22-D23</f>
        <v>1932.28</v>
      </c>
      <c r="E24" s="17"/>
      <c r="F24" s="17"/>
      <c r="G24" s="24"/>
      <c r="H24" s="18"/>
      <c r="I24" s="18"/>
      <c r="J24" s="17"/>
      <c r="K24" s="24"/>
      <c r="L24" s="25"/>
      <c r="M24" s="25"/>
      <c r="N24" s="25"/>
      <c r="O24" s="25"/>
      <c r="P24" s="25"/>
      <c r="Q24" s="24"/>
      <c r="R24" s="24"/>
      <c r="S24" s="25"/>
      <c r="T24" s="24"/>
      <c r="U24" s="25"/>
      <c r="V24" s="26"/>
      <c r="W24" s="24"/>
      <c r="X24" s="24"/>
      <c r="Y24" s="24"/>
      <c r="Z24" s="24"/>
      <c r="AA24" s="18"/>
      <c r="AB24" s="18"/>
      <c r="AC24" s="18"/>
      <c r="AD24" s="18"/>
      <c r="AE24" s="18"/>
      <c r="AF24" s="18"/>
      <c r="AG24" s="18"/>
    </row>
    <row r="25" spans="1:33" ht="17.25" customHeight="1">
      <c r="A25" s="21"/>
      <c r="B25" s="22"/>
      <c r="C25" s="23" t="str">
        <f>IF(V11="","","五、"&amp;V11)</f>
        <v>五、国土资源气象等事务</v>
      </c>
      <c r="D25" s="22">
        <v>1769</v>
      </c>
      <c r="E25" s="17"/>
      <c r="F25" s="17"/>
      <c r="G25" s="24"/>
      <c r="H25" s="18"/>
      <c r="I25" s="18"/>
      <c r="J25" s="17"/>
      <c r="K25" s="24"/>
      <c r="L25" s="25"/>
      <c r="M25" s="25"/>
      <c r="N25" s="25"/>
      <c r="O25" s="25"/>
      <c r="P25" s="25"/>
      <c r="Q25" s="24"/>
      <c r="R25" s="24"/>
      <c r="S25" s="25"/>
      <c r="T25" s="24"/>
      <c r="U25" s="25"/>
      <c r="V25" s="26"/>
      <c r="W25" s="24"/>
      <c r="X25" s="24"/>
      <c r="Y25" s="24"/>
      <c r="Z25" s="24"/>
      <c r="AA25" s="18"/>
      <c r="AB25" s="18"/>
      <c r="AC25" s="18"/>
      <c r="AD25" s="18"/>
      <c r="AE25" s="18"/>
      <c r="AF25" s="18"/>
      <c r="AG25" s="18"/>
    </row>
    <row r="26" spans="1:33" ht="17.25" customHeight="1">
      <c r="A26" s="21"/>
      <c r="B26" s="22"/>
      <c r="C26" s="27" t="s">
        <v>32</v>
      </c>
      <c r="D26" s="22">
        <f>D25</f>
        <v>1769</v>
      </c>
      <c r="E26" s="17"/>
      <c r="F26" s="17"/>
      <c r="G26" s="24"/>
      <c r="H26" s="18"/>
      <c r="I26" s="18"/>
      <c r="J26" s="17"/>
      <c r="K26" s="24"/>
      <c r="L26" s="25"/>
      <c r="M26" s="25"/>
      <c r="N26" s="25"/>
      <c r="O26" s="25"/>
      <c r="P26" s="25"/>
      <c r="Q26" s="24"/>
      <c r="R26" s="24"/>
      <c r="S26" s="25"/>
      <c r="T26" s="24"/>
      <c r="U26" s="25"/>
      <c r="V26" s="26"/>
      <c r="W26" s="24"/>
      <c r="X26" s="24"/>
      <c r="Y26" s="24"/>
      <c r="Z26" s="24"/>
      <c r="AA26" s="18"/>
      <c r="AB26" s="18"/>
      <c r="AC26" s="18"/>
      <c r="AD26" s="18"/>
      <c r="AE26" s="18"/>
      <c r="AF26" s="18"/>
      <c r="AG26" s="18"/>
    </row>
    <row r="27" spans="1:33" ht="17.25" customHeight="1">
      <c r="A27" s="21"/>
      <c r="B27" s="22"/>
      <c r="C27" s="23" t="str">
        <f>IF(V12="","","六、"&amp;V12)</f>
        <v>六、住房保障支出</v>
      </c>
      <c r="D27" s="22">
        <v>2680.14</v>
      </c>
      <c r="E27" s="17"/>
      <c r="F27" s="17"/>
      <c r="G27" s="24"/>
      <c r="H27" s="18"/>
      <c r="I27" s="18"/>
      <c r="J27" s="17"/>
      <c r="K27" s="24"/>
      <c r="L27" s="25"/>
      <c r="M27" s="25"/>
      <c r="N27" s="25"/>
      <c r="O27" s="25"/>
      <c r="P27" s="25"/>
      <c r="Q27" s="24"/>
      <c r="R27" s="24"/>
      <c r="S27" s="25"/>
      <c r="T27" s="24"/>
      <c r="U27" s="25"/>
      <c r="V27" s="26"/>
      <c r="W27" s="24"/>
      <c r="X27" s="24"/>
      <c r="Y27" s="24"/>
      <c r="Z27" s="24"/>
      <c r="AA27" s="18"/>
      <c r="AB27" s="18"/>
      <c r="AC27" s="18"/>
      <c r="AD27" s="18"/>
      <c r="AE27" s="18"/>
      <c r="AF27" s="18"/>
      <c r="AG27" s="18"/>
    </row>
    <row r="28" spans="1:33" ht="17.25" customHeight="1">
      <c r="A28" s="21"/>
      <c r="B28" s="22"/>
      <c r="C28" s="23" t="s">
        <v>33</v>
      </c>
      <c r="D28" s="22">
        <f>SUM(D29:D30)</f>
        <v>2680.14</v>
      </c>
      <c r="E28" s="17"/>
      <c r="F28" s="17"/>
      <c r="G28" s="24"/>
      <c r="H28" s="18"/>
      <c r="I28" s="18"/>
      <c r="J28" s="17"/>
      <c r="K28" s="24"/>
      <c r="L28" s="25"/>
      <c r="M28" s="25"/>
      <c r="N28" s="25"/>
      <c r="O28" s="25"/>
      <c r="P28" s="25"/>
      <c r="Q28" s="24"/>
      <c r="R28" s="24"/>
      <c r="S28" s="25"/>
      <c r="T28" s="24"/>
      <c r="U28" s="25"/>
      <c r="V28" s="26"/>
      <c r="W28" s="24"/>
      <c r="X28" s="24"/>
      <c r="Y28" s="24"/>
      <c r="Z28" s="24"/>
      <c r="AA28" s="18"/>
      <c r="AB28" s="18"/>
      <c r="AC28" s="18"/>
      <c r="AD28" s="18"/>
      <c r="AE28" s="18"/>
      <c r="AF28" s="18"/>
      <c r="AG28" s="18"/>
    </row>
    <row r="29" spans="1:33" ht="17.25" customHeight="1">
      <c r="A29" s="21"/>
      <c r="B29" s="22"/>
      <c r="C29" s="23" t="s">
        <v>34</v>
      </c>
      <c r="D29" s="22">
        <v>2580.15</v>
      </c>
      <c r="E29" s="17"/>
      <c r="F29" s="17"/>
      <c r="G29" s="24"/>
      <c r="H29" s="18"/>
      <c r="I29" s="18"/>
      <c r="J29" s="17"/>
      <c r="K29" s="24"/>
      <c r="L29" s="25"/>
      <c r="M29" s="25"/>
      <c r="N29" s="25"/>
      <c r="O29" s="25"/>
      <c r="P29" s="25"/>
      <c r="Q29" s="24"/>
      <c r="R29" s="24"/>
      <c r="S29" s="25"/>
      <c r="T29" s="24"/>
      <c r="U29" s="25"/>
      <c r="V29" s="26"/>
      <c r="W29" s="24"/>
      <c r="X29" s="24"/>
      <c r="Y29" s="24"/>
      <c r="Z29" s="24"/>
      <c r="AA29" s="18"/>
      <c r="AB29" s="18"/>
      <c r="AC29" s="18"/>
      <c r="AD29" s="18"/>
      <c r="AE29" s="18"/>
      <c r="AF29" s="18"/>
      <c r="AG29" s="18"/>
    </row>
    <row r="30" spans="1:33" ht="17.25" customHeight="1">
      <c r="A30" s="21"/>
      <c r="B30" s="22"/>
      <c r="C30" s="23" t="s">
        <v>35</v>
      </c>
      <c r="D30" s="22">
        <v>99.99</v>
      </c>
      <c r="E30" s="17"/>
      <c r="F30" s="17"/>
      <c r="G30" s="24"/>
      <c r="H30" s="18"/>
      <c r="I30" s="18"/>
      <c r="J30" s="17"/>
      <c r="K30" s="24"/>
      <c r="L30" s="25"/>
      <c r="M30" s="25"/>
      <c r="N30" s="25"/>
      <c r="O30" s="25"/>
      <c r="P30" s="25"/>
      <c r="Q30" s="24"/>
      <c r="R30" s="24"/>
      <c r="S30" s="25"/>
      <c r="T30" s="24"/>
      <c r="U30" s="25"/>
      <c r="V30" s="26"/>
      <c r="W30" s="24"/>
      <c r="X30" s="24"/>
      <c r="Y30" s="24"/>
      <c r="Z30" s="24"/>
      <c r="AA30" s="18"/>
      <c r="AB30" s="18"/>
      <c r="AC30" s="18"/>
      <c r="AD30" s="18"/>
      <c r="AE30" s="18"/>
      <c r="AF30" s="18"/>
      <c r="AG30" s="18"/>
    </row>
    <row r="31" spans="1:33" ht="17.25" customHeight="1">
      <c r="A31" s="21" t="s">
        <v>36</v>
      </c>
      <c r="B31" s="22">
        <f>SUM(B7:B11)</f>
        <v>249061.65000000002</v>
      </c>
      <c r="C31" s="23" t="s">
        <v>37</v>
      </c>
      <c r="D31" s="22">
        <f>D27+D25+D21+D18+D10+D7</f>
        <v>263017.76</v>
      </c>
      <c r="E31" s="17"/>
      <c r="F31" s="17"/>
      <c r="G31" s="24"/>
      <c r="H31" s="18"/>
      <c r="I31" s="18"/>
      <c r="J31" s="17"/>
      <c r="K31" s="24"/>
      <c r="L31" s="25"/>
      <c r="M31" s="25"/>
      <c r="N31" s="25"/>
      <c r="O31" s="25"/>
      <c r="P31" s="25"/>
      <c r="Q31" s="24"/>
      <c r="R31" s="24"/>
      <c r="S31" s="25"/>
      <c r="T31" s="24"/>
      <c r="U31" s="25"/>
      <c r="V31" s="26"/>
      <c r="W31" s="24"/>
      <c r="X31" s="24"/>
      <c r="Y31" s="24"/>
      <c r="Z31" s="24"/>
      <c r="AA31" s="18"/>
      <c r="AB31" s="18"/>
      <c r="AC31" s="18"/>
      <c r="AD31" s="18"/>
      <c r="AE31" s="18"/>
      <c r="AF31" s="18"/>
      <c r="AG31" s="18"/>
    </row>
    <row r="32" spans="1:33" ht="17.25" customHeight="1">
      <c r="A32" s="21" t="s">
        <v>38</v>
      </c>
      <c r="B32" s="22">
        <v>4050.24</v>
      </c>
      <c r="C32" s="23" t="s">
        <v>39</v>
      </c>
      <c r="D32" s="22">
        <f>SUM(Y7:Y14)</f>
        <v>0</v>
      </c>
      <c r="E32" s="17"/>
      <c r="F32" s="17"/>
      <c r="G32" s="24"/>
      <c r="H32" s="18"/>
      <c r="I32" s="18"/>
      <c r="J32" s="17"/>
      <c r="K32" s="24"/>
      <c r="L32" s="25"/>
      <c r="M32" s="25"/>
      <c r="N32" s="25"/>
      <c r="O32" s="25"/>
      <c r="P32" s="25"/>
      <c r="Q32" s="24"/>
      <c r="R32" s="24"/>
      <c r="S32" s="25"/>
      <c r="T32" s="24"/>
      <c r="U32" s="25"/>
      <c r="V32" s="26"/>
      <c r="W32" s="24"/>
      <c r="X32" s="24"/>
      <c r="Y32" s="24"/>
      <c r="Z32" s="24"/>
      <c r="AA32" s="18"/>
      <c r="AB32" s="18"/>
      <c r="AC32" s="18"/>
      <c r="AD32" s="18"/>
      <c r="AE32" s="18"/>
      <c r="AF32" s="18"/>
      <c r="AG32" s="18"/>
    </row>
    <row r="33" spans="1:33" ht="17.25" customHeight="1">
      <c r="A33" s="21" t="s">
        <v>40</v>
      </c>
      <c r="B33" s="22">
        <v>9905.87</v>
      </c>
      <c r="C33" s="23"/>
      <c r="D33" s="22"/>
      <c r="E33" s="17"/>
      <c r="F33" s="17"/>
      <c r="G33" s="24"/>
      <c r="H33" s="18"/>
      <c r="I33" s="18"/>
      <c r="J33" s="17"/>
      <c r="K33" s="24"/>
      <c r="L33" s="25"/>
      <c r="M33" s="25"/>
      <c r="N33" s="25"/>
      <c r="O33" s="25"/>
      <c r="P33" s="25"/>
      <c r="Q33" s="24"/>
      <c r="R33" s="24"/>
      <c r="S33" s="25"/>
      <c r="T33" s="24"/>
      <c r="U33" s="25"/>
      <c r="V33" s="26"/>
      <c r="W33" s="24"/>
      <c r="X33" s="24"/>
      <c r="Y33" s="24"/>
      <c r="Z33" s="24"/>
      <c r="AA33" s="18"/>
      <c r="AB33" s="18"/>
      <c r="AC33" s="18"/>
      <c r="AD33" s="18"/>
      <c r="AE33" s="18"/>
      <c r="AF33" s="18"/>
      <c r="AG33" s="18"/>
    </row>
    <row r="34" spans="1:33" ht="17.25" customHeight="1">
      <c r="A34" s="21"/>
      <c r="B34" s="22"/>
      <c r="C34" s="23"/>
      <c r="D34" s="22"/>
      <c r="E34" s="17"/>
      <c r="F34" s="17"/>
      <c r="G34" s="24"/>
      <c r="H34" s="18"/>
      <c r="I34" s="18"/>
      <c r="J34" s="17"/>
      <c r="K34" s="24"/>
      <c r="L34" s="25"/>
      <c r="M34" s="25"/>
      <c r="N34" s="25"/>
      <c r="O34" s="25"/>
      <c r="P34" s="25"/>
      <c r="Q34" s="24"/>
      <c r="R34" s="24"/>
      <c r="S34" s="25"/>
      <c r="T34" s="24"/>
      <c r="U34" s="25"/>
      <c r="V34" s="26"/>
      <c r="W34" s="24"/>
      <c r="X34" s="24"/>
      <c r="Y34" s="24"/>
      <c r="Z34" s="24"/>
      <c r="AA34" s="18"/>
      <c r="AB34" s="18"/>
      <c r="AC34" s="18"/>
      <c r="AD34" s="18"/>
      <c r="AE34" s="18"/>
      <c r="AF34" s="18"/>
      <c r="AG34" s="18"/>
    </row>
    <row r="35" spans="1:33" ht="17.25" customHeight="1">
      <c r="A35" s="21" t="s">
        <v>41</v>
      </c>
      <c r="B35" s="22">
        <f>B33+B32+B31</f>
        <v>263017.76</v>
      </c>
      <c r="C35" s="23" t="s">
        <v>42</v>
      </c>
      <c r="D35" s="22">
        <f>SUM(Z7:Z14)</f>
        <v>263017.76</v>
      </c>
      <c r="E35" s="17"/>
      <c r="F35" s="17"/>
      <c r="G35" s="24"/>
      <c r="H35" s="18"/>
      <c r="I35" s="18"/>
      <c r="J35" s="17"/>
      <c r="K35" s="24"/>
      <c r="L35" s="25"/>
      <c r="M35" s="25"/>
      <c r="N35" s="25"/>
      <c r="O35" s="25"/>
      <c r="P35" s="25"/>
      <c r="Q35" s="24"/>
      <c r="R35" s="24"/>
      <c r="S35" s="25"/>
      <c r="T35" s="24"/>
      <c r="U35" s="25"/>
      <c r="V35" s="26"/>
      <c r="W35" s="24"/>
      <c r="X35" s="24"/>
      <c r="Y35" s="24"/>
      <c r="Z35" s="24"/>
      <c r="AA35" s="18"/>
      <c r="AB35" s="18"/>
      <c r="AC35" s="18"/>
      <c r="AD35" s="18"/>
      <c r="AE35" s="18"/>
      <c r="AF35" s="18"/>
      <c r="AG35" s="18"/>
    </row>
    <row r="36" spans="1:33" ht="17.25" customHeight="1">
      <c r="A36" s="28"/>
      <c r="E36" s="17"/>
      <c r="F36" s="17"/>
      <c r="G36" s="24"/>
      <c r="H36" s="18"/>
      <c r="I36" s="18"/>
      <c r="J36" s="17"/>
      <c r="K36" s="24"/>
      <c r="L36" s="25"/>
      <c r="M36" s="25"/>
      <c r="N36" s="25"/>
      <c r="O36" s="25"/>
      <c r="P36" s="25"/>
      <c r="Q36" s="24"/>
      <c r="R36" s="24"/>
      <c r="S36" s="25"/>
      <c r="T36" s="24"/>
      <c r="U36" s="25"/>
      <c r="V36" s="26"/>
      <c r="W36" s="24"/>
      <c r="X36" s="24"/>
      <c r="Y36" s="24"/>
      <c r="Z36" s="24"/>
      <c r="AA36" s="18"/>
      <c r="AB36" s="18"/>
      <c r="AC36" s="18"/>
      <c r="AD36" s="18"/>
      <c r="AE36" s="18"/>
      <c r="AF36" s="18"/>
      <c r="AG36" s="18"/>
    </row>
    <row r="37" spans="1:33" ht="17.25" customHeight="1">
      <c r="A37" s="28"/>
      <c r="E37" s="17"/>
      <c r="F37" s="17"/>
      <c r="G37" s="24"/>
      <c r="H37" s="18"/>
      <c r="I37" s="18"/>
      <c r="J37" s="17"/>
      <c r="K37" s="24"/>
      <c r="L37" s="25"/>
      <c r="M37" s="25"/>
      <c r="N37" s="25"/>
      <c r="O37" s="25"/>
      <c r="P37" s="25"/>
      <c r="Q37" s="24"/>
      <c r="R37" s="24"/>
      <c r="S37" s="25"/>
      <c r="T37" s="24"/>
      <c r="U37" s="25"/>
      <c r="V37" s="26"/>
      <c r="W37" s="24"/>
      <c r="X37" s="24"/>
      <c r="Y37" s="24"/>
      <c r="Z37" s="24"/>
      <c r="AA37" s="18"/>
      <c r="AB37" s="18"/>
      <c r="AC37" s="18"/>
      <c r="AD37" s="18"/>
      <c r="AE37" s="18"/>
      <c r="AF37" s="18"/>
      <c r="AG37" s="18"/>
    </row>
    <row r="38" ht="11.25">
      <c r="A38" s="28"/>
    </row>
  </sheetData>
  <sheetProtection/>
  <printOptions horizontalCentered="1"/>
  <pageMargins left="0.25" right="0.25" top="0.75" bottom="0.75" header="0.3" footer="0.3"/>
  <pageSetup fitToHeight="0" fitToWidth="1" horizontalDpi="600" verticalDpi="600" orientation="landscape" paperSize="9" r:id="rId1"/>
  <ignoredErrors>
    <ignoredError sqref="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M29"/>
  <sheetViews>
    <sheetView showGridLines="0" showZeros="0" zoomScalePageLayoutView="0" workbookViewId="0" topLeftCell="A7">
      <selection activeCell="C23" sqref="C23"/>
    </sheetView>
  </sheetViews>
  <sheetFormatPr defaultColWidth="9.16015625" defaultRowHeight="12.75" customHeight="1"/>
  <cols>
    <col min="1" max="1" width="19" style="0" customWidth="1"/>
    <col min="2" max="2" width="38.5" style="0" customWidth="1"/>
    <col min="3" max="5" width="18.5" style="0" customWidth="1"/>
    <col min="6" max="6" width="30.83203125" style="0" customWidth="1"/>
    <col min="7" max="11" width="19.5" style="47" customWidth="1"/>
  </cols>
  <sheetData>
    <row r="1" spans="1:11" s="3" customFormat="1" ht="19.5" customHeight="1">
      <c r="A1" s="50"/>
      <c r="B1" s="50"/>
      <c r="C1" s="29"/>
      <c r="D1" s="29"/>
      <c r="E1" s="29"/>
      <c r="F1" s="30" t="s">
        <v>43</v>
      </c>
      <c r="G1" s="31"/>
      <c r="H1" s="31"/>
      <c r="I1" s="31"/>
      <c r="J1" s="31"/>
      <c r="K1" s="31"/>
    </row>
    <row r="2" spans="1:247" s="9" customFormat="1" ht="24" customHeight="1">
      <c r="A2" s="6" t="s">
        <v>44</v>
      </c>
      <c r="B2" s="6"/>
      <c r="C2" s="32"/>
      <c r="D2" s="32"/>
      <c r="E2" s="32"/>
      <c r="F2" s="32"/>
      <c r="G2" s="33"/>
      <c r="H2" s="33"/>
      <c r="I2" s="33"/>
      <c r="J2" s="34"/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</row>
    <row r="3" spans="1:247" s="2" customFormat="1" ht="19.5" customHeight="1">
      <c r="A3" s="10" t="s">
        <v>45</v>
      </c>
      <c r="B3" s="36"/>
      <c r="C3" s="37"/>
      <c r="D3" s="37"/>
      <c r="E3" s="37"/>
      <c r="F3" s="38" t="s">
        <v>3</v>
      </c>
      <c r="G3" s="31"/>
      <c r="H3" s="31"/>
      <c r="I3" s="31"/>
      <c r="J3" s="31"/>
      <c r="K3" s="31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</row>
    <row r="4" spans="1:11" ht="19.5" customHeight="1">
      <c r="A4" s="51" t="s">
        <v>46</v>
      </c>
      <c r="B4" s="51" t="s">
        <v>47</v>
      </c>
      <c r="C4" s="49" t="s">
        <v>48</v>
      </c>
      <c r="D4" s="49" t="s">
        <v>49</v>
      </c>
      <c r="E4" s="49" t="s">
        <v>50</v>
      </c>
      <c r="F4" s="49" t="s">
        <v>51</v>
      </c>
      <c r="G4" s="31"/>
      <c r="H4" s="31"/>
      <c r="I4" s="31"/>
      <c r="J4" s="31"/>
      <c r="K4" s="31"/>
    </row>
    <row r="5" spans="1:11" ht="50.25" customHeight="1">
      <c r="A5" s="51"/>
      <c r="B5" s="51"/>
      <c r="C5" s="49"/>
      <c r="D5" s="49"/>
      <c r="E5" s="49"/>
      <c r="F5" s="49"/>
      <c r="G5" s="40"/>
      <c r="H5" s="41"/>
      <c r="I5" s="41"/>
      <c r="J5" s="41"/>
      <c r="K5" s="41"/>
    </row>
    <row r="6" spans="1:11" ht="15.75" customHeight="1">
      <c r="A6" s="42"/>
      <c r="B6" s="43" t="s">
        <v>52</v>
      </c>
      <c r="C6" s="44">
        <f>C7+C9+C17+C20+C24+C26</f>
        <v>190671.18000000002</v>
      </c>
      <c r="D6" s="44">
        <f>D7+D9+D17+D20+D24+D26</f>
        <v>29276.04</v>
      </c>
      <c r="E6" s="44">
        <f>E7+E9+E17+E20+E24+E26</f>
        <v>161395.14</v>
      </c>
      <c r="F6" s="45"/>
      <c r="G6" s="46"/>
      <c r="H6" s="31"/>
      <c r="I6" s="31"/>
      <c r="J6" s="31"/>
      <c r="K6" s="31"/>
    </row>
    <row r="7" spans="1:11" ht="15.75" customHeight="1">
      <c r="A7" s="42" t="s">
        <v>53</v>
      </c>
      <c r="B7" s="43" t="s">
        <v>9</v>
      </c>
      <c r="C7" s="44">
        <f>E7+D7</f>
        <v>5000</v>
      </c>
      <c r="D7" s="44">
        <v>0</v>
      </c>
      <c r="E7" s="44">
        <f>E8</f>
        <v>5000</v>
      </c>
      <c r="F7" s="45"/>
      <c r="G7" s="46"/>
      <c r="H7" s="31"/>
      <c r="I7" s="31"/>
      <c r="J7" s="31"/>
      <c r="K7" s="31"/>
    </row>
    <row r="8" spans="1:11" ht="15.75" customHeight="1">
      <c r="A8" s="42" t="s">
        <v>54</v>
      </c>
      <c r="B8" s="43" t="s">
        <v>55</v>
      </c>
      <c r="C8" s="44">
        <f>SUM(C9:C15)</f>
        <v>334725.49</v>
      </c>
      <c r="D8" s="44">
        <v>0</v>
      </c>
      <c r="E8" s="44">
        <v>5000</v>
      </c>
      <c r="F8" s="45"/>
      <c r="G8" s="31"/>
      <c r="H8" s="31"/>
      <c r="I8" s="31"/>
      <c r="J8" s="31"/>
      <c r="K8" s="31"/>
    </row>
    <row r="9" spans="1:11" ht="15.75" customHeight="1">
      <c r="A9" s="42" t="s">
        <v>56</v>
      </c>
      <c r="B9" s="43" t="s">
        <v>12</v>
      </c>
      <c r="C9" s="44">
        <f>SUM(C10:C16)</f>
        <v>178984.74</v>
      </c>
      <c r="D9" s="44">
        <f>SUM(D10:D16)</f>
        <v>23539.600000000002</v>
      </c>
      <c r="E9" s="44">
        <f>SUM(E10:E16)</f>
        <v>155445.14</v>
      </c>
      <c r="F9" s="45"/>
      <c r="G9" s="31"/>
      <c r="H9" s="31"/>
      <c r="I9" s="31"/>
      <c r="J9" s="31"/>
      <c r="K9" s="31"/>
    </row>
    <row r="10" spans="1:11" ht="15.75" customHeight="1">
      <c r="A10" s="42" t="s">
        <v>57</v>
      </c>
      <c r="B10" s="43" t="s">
        <v>58</v>
      </c>
      <c r="C10" s="44">
        <f aca="true" t="shared" si="0" ref="C10:C16">E10+D10</f>
        <v>3329.16</v>
      </c>
      <c r="D10" s="44">
        <v>1227.26</v>
      </c>
      <c r="E10" s="44">
        <v>2101.9</v>
      </c>
      <c r="F10" s="45"/>
      <c r="G10" s="31"/>
      <c r="H10" s="31"/>
      <c r="I10" s="31"/>
      <c r="J10" s="31"/>
      <c r="K10" s="31"/>
    </row>
    <row r="11" spans="1:6" ht="15.75" customHeight="1">
      <c r="A11" s="42" t="s">
        <v>59</v>
      </c>
      <c r="B11" s="43" t="s">
        <v>60</v>
      </c>
      <c r="C11" s="44">
        <f t="shared" si="0"/>
        <v>10466.01</v>
      </c>
      <c r="D11" s="44">
        <v>134.31</v>
      </c>
      <c r="E11" s="44">
        <v>10331.7</v>
      </c>
      <c r="F11" s="45"/>
    </row>
    <row r="12" spans="1:6" ht="15.75" customHeight="1">
      <c r="A12" s="42" t="s">
        <v>61</v>
      </c>
      <c r="B12" s="43" t="s">
        <v>62</v>
      </c>
      <c r="C12" s="44">
        <f t="shared" si="0"/>
        <v>12815.93</v>
      </c>
      <c r="D12" s="44">
        <v>12815.93</v>
      </c>
      <c r="E12" s="44">
        <v>0</v>
      </c>
      <c r="F12" s="45"/>
    </row>
    <row r="13" spans="1:6" ht="15.75" customHeight="1">
      <c r="A13" s="42" t="s">
        <v>63</v>
      </c>
      <c r="B13" s="43" t="s">
        <v>64</v>
      </c>
      <c r="C13" s="44">
        <f t="shared" si="0"/>
        <v>82260</v>
      </c>
      <c r="D13" s="44">
        <v>0</v>
      </c>
      <c r="E13" s="44">
        <v>82260</v>
      </c>
      <c r="F13" s="45"/>
    </row>
    <row r="14" spans="1:6" ht="15.75" customHeight="1">
      <c r="A14" s="42" t="s">
        <v>65</v>
      </c>
      <c r="B14" s="43" t="s">
        <v>66</v>
      </c>
      <c r="C14" s="44">
        <f t="shared" si="0"/>
        <v>45869.65</v>
      </c>
      <c r="D14" s="44">
        <v>5622.65</v>
      </c>
      <c r="E14" s="44">
        <v>40247</v>
      </c>
      <c r="F14" s="45"/>
    </row>
    <row r="15" spans="1:6" ht="15.75" customHeight="1">
      <c r="A15" s="42" t="s">
        <v>67</v>
      </c>
      <c r="B15" s="43" t="s">
        <v>68</v>
      </c>
      <c r="C15" s="44">
        <f t="shared" si="0"/>
        <v>1000</v>
      </c>
      <c r="D15" s="44">
        <v>0</v>
      </c>
      <c r="E15" s="44">
        <v>1000</v>
      </c>
      <c r="F15" s="45"/>
    </row>
    <row r="16" spans="1:6" ht="15.75" customHeight="1">
      <c r="A16" s="42" t="s">
        <v>69</v>
      </c>
      <c r="B16" s="43" t="s">
        <v>70</v>
      </c>
      <c r="C16" s="44">
        <f t="shared" si="0"/>
        <v>23243.99</v>
      </c>
      <c r="D16" s="44">
        <v>3739.45</v>
      </c>
      <c r="E16" s="44">
        <v>19504.54</v>
      </c>
      <c r="F16" s="45"/>
    </row>
    <row r="17" spans="1:6" ht="15.75" customHeight="1">
      <c r="A17" s="42" t="s">
        <v>71</v>
      </c>
      <c r="B17" s="43" t="s">
        <v>15</v>
      </c>
      <c r="C17" s="44">
        <v>834.39</v>
      </c>
      <c r="D17" s="44">
        <v>834.39</v>
      </c>
      <c r="E17" s="44">
        <v>0</v>
      </c>
      <c r="F17" s="45"/>
    </row>
    <row r="18" spans="1:6" ht="15.75" customHeight="1">
      <c r="A18" s="42" t="s">
        <v>72</v>
      </c>
      <c r="B18" s="43" t="s">
        <v>73</v>
      </c>
      <c r="C18" s="44">
        <v>834.39</v>
      </c>
      <c r="D18" s="44">
        <v>834.39</v>
      </c>
      <c r="E18" s="44">
        <v>0</v>
      </c>
      <c r="F18" s="45"/>
    </row>
    <row r="19" spans="1:6" ht="15.75" customHeight="1">
      <c r="A19" s="42" t="s">
        <v>91</v>
      </c>
      <c r="B19" s="43" t="s">
        <v>92</v>
      </c>
      <c r="C19" s="44">
        <v>834.39</v>
      </c>
      <c r="D19" s="44">
        <v>834.39</v>
      </c>
      <c r="E19" s="44">
        <v>0</v>
      </c>
      <c r="F19" s="45"/>
    </row>
    <row r="20" spans="1:6" ht="15.75" customHeight="1">
      <c r="A20" s="42" t="s">
        <v>74</v>
      </c>
      <c r="B20" s="43" t="s">
        <v>17</v>
      </c>
      <c r="C20" s="44">
        <v>1789.48</v>
      </c>
      <c r="D20" s="44">
        <v>1789.48</v>
      </c>
      <c r="E20" s="44">
        <v>0</v>
      </c>
      <c r="F20" s="45"/>
    </row>
    <row r="21" spans="1:6" ht="15.75" customHeight="1">
      <c r="A21" s="42" t="s">
        <v>75</v>
      </c>
      <c r="B21" s="43" t="s">
        <v>76</v>
      </c>
      <c r="C21" s="44">
        <v>1789.48</v>
      </c>
      <c r="D21" s="44">
        <v>1789.48</v>
      </c>
      <c r="E21" s="44">
        <v>0</v>
      </c>
      <c r="F21" s="45"/>
    </row>
    <row r="22" spans="1:6" ht="15.75" customHeight="1">
      <c r="A22" s="42" t="s">
        <v>77</v>
      </c>
      <c r="B22" s="43" t="s">
        <v>78</v>
      </c>
      <c r="C22" s="44">
        <v>38.88</v>
      </c>
      <c r="D22" s="44">
        <v>38.88</v>
      </c>
      <c r="E22" s="44">
        <v>0</v>
      </c>
      <c r="F22" s="45"/>
    </row>
    <row r="23" spans="1:6" ht="15.75" customHeight="1">
      <c r="A23" s="42" t="s">
        <v>79</v>
      </c>
      <c r="B23" s="43" t="s">
        <v>80</v>
      </c>
      <c r="C23" s="44">
        <v>1750.6</v>
      </c>
      <c r="D23" s="44">
        <v>1750.6</v>
      </c>
      <c r="E23" s="44">
        <v>0</v>
      </c>
      <c r="F23" s="45"/>
    </row>
    <row r="24" spans="1:6" ht="15.75" customHeight="1">
      <c r="A24" s="42" t="s">
        <v>81</v>
      </c>
      <c r="B24" s="43" t="s">
        <v>20</v>
      </c>
      <c r="C24" s="44">
        <v>1769</v>
      </c>
      <c r="D24" s="44">
        <v>819</v>
      </c>
      <c r="E24" s="44">
        <v>950</v>
      </c>
      <c r="F24" s="45"/>
    </row>
    <row r="25" spans="1:6" ht="15.75" customHeight="1">
      <c r="A25" s="42" t="s">
        <v>82</v>
      </c>
      <c r="B25" s="43" t="s">
        <v>83</v>
      </c>
      <c r="C25" s="44">
        <v>1769</v>
      </c>
      <c r="D25" s="44">
        <v>819</v>
      </c>
      <c r="E25" s="44">
        <v>950</v>
      </c>
      <c r="F25" s="45"/>
    </row>
    <row r="26" spans="1:6" ht="15.75" customHeight="1">
      <c r="A26" s="42" t="s">
        <v>84</v>
      </c>
      <c r="B26" s="43" t="s">
        <v>22</v>
      </c>
      <c r="C26" s="44">
        <f>C27</f>
        <v>2293.5699999999997</v>
      </c>
      <c r="D26" s="44">
        <f>D27</f>
        <v>2293.5699999999997</v>
      </c>
      <c r="E26" s="44">
        <v>0</v>
      </c>
      <c r="F26" s="45"/>
    </row>
    <row r="27" spans="1:6" ht="15.75" customHeight="1">
      <c r="A27" s="42" t="s">
        <v>85</v>
      </c>
      <c r="B27" s="43" t="s">
        <v>86</v>
      </c>
      <c r="C27" s="44">
        <f>C28+C29</f>
        <v>2293.5699999999997</v>
      </c>
      <c r="D27" s="44">
        <f>D28+D29</f>
        <v>2293.5699999999997</v>
      </c>
      <c r="E27" s="44">
        <v>0</v>
      </c>
      <c r="F27" s="45"/>
    </row>
    <row r="28" spans="1:6" ht="15.75" customHeight="1">
      <c r="A28" s="42" t="s">
        <v>87</v>
      </c>
      <c r="B28" s="43" t="s">
        <v>88</v>
      </c>
      <c r="C28" s="44">
        <v>2212.08</v>
      </c>
      <c r="D28" s="44">
        <v>2212.08</v>
      </c>
      <c r="E28" s="44">
        <v>0</v>
      </c>
      <c r="F28" s="45"/>
    </row>
    <row r="29" spans="1:6" ht="15.75" customHeight="1">
      <c r="A29" s="42" t="s">
        <v>89</v>
      </c>
      <c r="B29" s="43" t="s">
        <v>90</v>
      </c>
      <c r="C29" s="44">
        <v>81.49</v>
      </c>
      <c r="D29" s="44">
        <v>81.49</v>
      </c>
      <c r="E29" s="44">
        <v>0</v>
      </c>
      <c r="F29" s="45"/>
    </row>
  </sheetData>
  <sheetProtection/>
  <mergeCells count="7">
    <mergeCell ref="F4:F5"/>
    <mergeCell ref="A1:B1"/>
    <mergeCell ref="A4:A5"/>
    <mergeCell ref="B4:B5"/>
    <mergeCell ref="C4:C5"/>
    <mergeCell ref="D4:D5"/>
    <mergeCell ref="E4:E5"/>
  </mergeCells>
  <printOptions horizontalCentered="1"/>
  <pageMargins left="0.7480314866764338" right="0.7480314866764338" top="1.3779527559055116" bottom="0.9842519685039369" header="0" footer="0"/>
  <pageSetup horizontalDpi="600" verticalDpi="600" orientation="landscape" paperSize="9" r:id="rId1"/>
  <ignoredErrors>
    <ignoredError sqref="D9: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浙江省科学技术厅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xujy</cp:lastModifiedBy>
  <cp:lastPrinted>2013-02-22T05:20:13Z</cp:lastPrinted>
  <dcterms:created xsi:type="dcterms:W3CDTF">2013-02-22T04:57:47Z</dcterms:created>
  <dcterms:modified xsi:type="dcterms:W3CDTF">2013-03-05T10:09:23Z</dcterms:modified>
  <cp:category/>
  <cp:version/>
  <cp:contentType/>
  <cp:contentStatus/>
</cp:coreProperties>
</file>