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" sheetId="1" r:id="rId1"/>
    <sheet name="财政拨款预算表" sheetId="2" r:id="rId2"/>
    <sheet name="三公经费预算表" sheetId="3" r:id="rId3"/>
  </sheets>
  <definedNames>
    <definedName name="_xlnm.Print_Area" localSheetId="1">'财政拨款预算表'!$A$1:$F$55</definedName>
    <definedName name="_xlnm.Print_Area" localSheetId="0">'收支总表'!$A$1:$D$63</definedName>
    <definedName name="_xlnm.Print_Titles" localSheetId="1">'财政拨款预算表'!$1:$6</definedName>
    <definedName name="_xlnm.Print_Titles" localSheetId="0">'收支总表'!$2:$5</definedName>
  </definedNames>
  <calcPr fullCalcOnLoad="1"/>
</workbook>
</file>

<file path=xl/sharedStrings.xml><?xml version="1.0" encoding="utf-8"?>
<sst xmlns="http://schemas.openxmlformats.org/spreadsheetml/2006/main" count="194" uniqueCount="171">
  <si>
    <t xml:space="preserve">    2100501</t>
  </si>
  <si>
    <t>一、财政拨款</t>
  </si>
  <si>
    <t xml:space="preserve">    2060199</t>
  </si>
  <si>
    <t xml:space="preserve">    其他科学技术支出</t>
  </si>
  <si>
    <t>基本支出</t>
  </si>
  <si>
    <t xml:space="preserve">    应用技术研究与开发</t>
  </si>
  <si>
    <t xml:space="preserve">  1.因公出国(境)费</t>
  </si>
  <si>
    <t xml:space="preserve">    购房补贴</t>
  </si>
  <si>
    <t xml:space="preserve">    2060203</t>
  </si>
  <si>
    <t xml:space="preserve">    事业单位医疗</t>
  </si>
  <si>
    <t>备  注</t>
  </si>
  <si>
    <t>上年结转</t>
  </si>
  <si>
    <t xml:space="preserve">  20603</t>
  </si>
  <si>
    <t>医疗卫生与计划生育支出</t>
  </si>
  <si>
    <t xml:space="preserve">  20508</t>
  </si>
  <si>
    <t xml:space="preserve">  住房改革支出</t>
  </si>
  <si>
    <t xml:space="preserve">  知识产权事务</t>
  </si>
  <si>
    <t xml:space="preserve">    2069903</t>
  </si>
  <si>
    <t>一般公共服务支出</t>
  </si>
  <si>
    <t xml:space="preserve">    行政单位医疗</t>
  </si>
  <si>
    <t xml:space="preserve">    其他科技条件与服务支出</t>
  </si>
  <si>
    <t xml:space="preserve">    2060501</t>
  </si>
  <si>
    <t xml:space="preserve">  技术研究与开发</t>
  </si>
  <si>
    <t xml:space="preserve">    2200401</t>
  </si>
  <si>
    <t>本年收入合计</t>
  </si>
  <si>
    <t>合计</t>
  </si>
  <si>
    <t>2014年省级部门财政拨款预算表</t>
  </si>
  <si>
    <t xml:space="preserve">    2210203</t>
  </si>
  <si>
    <t>208</t>
  </si>
  <si>
    <t xml:space="preserve">  21005</t>
  </si>
  <si>
    <t xml:space="preserve">    其他科学技术管理事务支出</t>
  </si>
  <si>
    <t xml:space="preserve">    其他知识产权事务支出</t>
  </si>
  <si>
    <t>表03</t>
  </si>
  <si>
    <t xml:space="preserve">    2100502</t>
  </si>
  <si>
    <t>项                        目</t>
  </si>
  <si>
    <t xml:space="preserve">    科技条件专项</t>
  </si>
  <si>
    <t>收                    入</t>
  </si>
  <si>
    <t>科目名称</t>
  </si>
  <si>
    <t>科学技术支出</t>
  </si>
  <si>
    <t xml:space="preserve">    2060402</t>
  </si>
  <si>
    <t>2014年省级部门收支预算总表</t>
  </si>
  <si>
    <t>项目</t>
  </si>
  <si>
    <t xml:space="preserve">    未归口管理的行政单位离退休</t>
  </si>
  <si>
    <t>221</t>
  </si>
  <si>
    <t xml:space="preserve">    2060103</t>
  </si>
  <si>
    <t xml:space="preserve">  20604</t>
  </si>
  <si>
    <t xml:space="preserve">    培训支出</t>
  </si>
  <si>
    <t xml:space="preserve">    2011402</t>
  </si>
  <si>
    <t xml:space="preserve">   其中：公务用车购置费</t>
  </si>
  <si>
    <t>210</t>
  </si>
  <si>
    <t xml:space="preserve">  医疗保障</t>
  </si>
  <si>
    <t xml:space="preserve">    科技奖励</t>
  </si>
  <si>
    <t xml:space="preserve">    2060502</t>
  </si>
  <si>
    <t>预算数</t>
  </si>
  <si>
    <t xml:space="preserve">  20699</t>
  </si>
  <si>
    <t xml:space="preserve">  地震事务</t>
  </si>
  <si>
    <t xml:space="preserve">  22102</t>
  </si>
  <si>
    <t xml:space="preserve">    2069999</t>
  </si>
  <si>
    <t>部门名称：省科技厅</t>
  </si>
  <si>
    <t>单位：万元</t>
  </si>
  <si>
    <t xml:space="preserve">  20114</t>
  </si>
  <si>
    <t xml:space="preserve">  行政事业单位离退休</t>
  </si>
  <si>
    <t>项目支出</t>
  </si>
  <si>
    <t>国土海洋气象等支出</t>
  </si>
  <si>
    <t xml:space="preserve">         公务用车运行费</t>
  </si>
  <si>
    <t xml:space="preserve">    地震监测</t>
  </si>
  <si>
    <t xml:space="preserve">    2050803</t>
  </si>
  <si>
    <t xml:space="preserve">  2.公务接待费</t>
  </si>
  <si>
    <t>220</t>
  </si>
  <si>
    <t xml:space="preserve">    其他地震事务支出</t>
  </si>
  <si>
    <t xml:space="preserve">    2060201</t>
  </si>
  <si>
    <t xml:space="preserve">    2060102</t>
  </si>
  <si>
    <t xml:space="preserve">2014年“三公”经费公共财政拨款预算表 
</t>
  </si>
  <si>
    <t xml:space="preserve">  20601</t>
  </si>
  <si>
    <t>**</t>
  </si>
  <si>
    <t xml:space="preserve">  20605</t>
  </si>
  <si>
    <t xml:space="preserve">    科技成果转化与扩散</t>
  </si>
  <si>
    <t xml:space="preserve">    2080504</t>
  </si>
  <si>
    <t xml:space="preserve">  3.公务用车购置及运行费</t>
  </si>
  <si>
    <t xml:space="preserve">    2060301</t>
  </si>
  <si>
    <t xml:space="preserve">    2069901</t>
  </si>
  <si>
    <t xml:space="preserve">  其他科学技术支出</t>
  </si>
  <si>
    <t>合  计</t>
  </si>
  <si>
    <t>社会保障和就业支出</t>
  </si>
  <si>
    <t xml:space="preserve">    2060503</t>
  </si>
  <si>
    <t>2014年预算数</t>
  </si>
  <si>
    <t xml:space="preserve">    2200407</t>
  </si>
  <si>
    <t xml:space="preserve">  进修及培训</t>
  </si>
  <si>
    <t xml:space="preserve">    2210201</t>
  </si>
  <si>
    <t>206</t>
  </si>
  <si>
    <t>教育支出</t>
  </si>
  <si>
    <t>用事业基金弥补收支差额</t>
  </si>
  <si>
    <t xml:space="preserve">  科技条件与服务</t>
  </si>
  <si>
    <t>表01</t>
  </si>
  <si>
    <t xml:space="preserve">  20805</t>
  </si>
  <si>
    <t xml:space="preserve">    技术创新服务体系</t>
  </si>
  <si>
    <t xml:space="preserve">  22004</t>
  </si>
  <si>
    <t>住房保障支出</t>
  </si>
  <si>
    <t xml:space="preserve">    2060404</t>
  </si>
  <si>
    <t xml:space="preserve">    社会公益研究</t>
  </si>
  <si>
    <t xml:space="preserve">  基础研究</t>
  </si>
  <si>
    <t xml:space="preserve">    2060101</t>
  </si>
  <si>
    <t xml:space="preserve">  20602</t>
  </si>
  <si>
    <t xml:space="preserve">    2200499</t>
  </si>
  <si>
    <t xml:space="preserve">    地震应急救援</t>
  </si>
  <si>
    <t xml:space="preserve">    2060302</t>
  </si>
  <si>
    <t xml:space="preserve">  科学技术管理事务</t>
  </si>
  <si>
    <t xml:space="preserve">    转制科研机构</t>
  </si>
  <si>
    <t>二、专户资金</t>
  </si>
  <si>
    <t xml:space="preserve">  应用研究</t>
  </si>
  <si>
    <t xml:space="preserve">    2200404</t>
  </si>
  <si>
    <t xml:space="preserve">    2011499</t>
  </si>
  <si>
    <t xml:space="preserve">    自然科学基金</t>
  </si>
  <si>
    <t>205</t>
  </si>
  <si>
    <t>科目编码</t>
  </si>
  <si>
    <t>表02</t>
  </si>
  <si>
    <t xml:space="preserve">    住房公积金</t>
  </si>
  <si>
    <t xml:space="preserve">    2060599</t>
  </si>
  <si>
    <t>收  入  总  计</t>
  </si>
  <si>
    <t>支                    出</t>
  </si>
  <si>
    <t xml:space="preserve">        其他知识产权事务支出</t>
  </si>
  <si>
    <t xml:space="preserve">      质量技术监督与检验检疫事务</t>
  </si>
  <si>
    <t xml:space="preserve">        质量技术监督技术支持</t>
  </si>
  <si>
    <t xml:space="preserve">      知识产权事务    </t>
  </si>
  <si>
    <t xml:space="preserve">      进修及培训</t>
  </si>
  <si>
    <t xml:space="preserve">        培训支出</t>
  </si>
  <si>
    <t xml:space="preserve">      科学技术管理事务</t>
  </si>
  <si>
    <t xml:space="preserve">        其他科学技术管理事务支出</t>
  </si>
  <si>
    <t xml:space="preserve">      基础研究</t>
  </si>
  <si>
    <t xml:space="preserve">        自然科学基金</t>
  </si>
  <si>
    <t xml:space="preserve">      应用研究</t>
  </si>
  <si>
    <t xml:space="preserve">        社会公益研究</t>
  </si>
  <si>
    <t xml:space="preserve">        其他应用研究支出</t>
  </si>
  <si>
    <t xml:space="preserve">      技术研究与开发</t>
  </si>
  <si>
    <t xml:space="preserve">        应用技术研究与开发</t>
  </si>
  <si>
    <t xml:space="preserve">        科技成果转化与扩散</t>
  </si>
  <si>
    <t xml:space="preserve">        其他技术研究与开发支出</t>
  </si>
  <si>
    <t xml:space="preserve">      科技条件与服务</t>
  </si>
  <si>
    <t xml:space="preserve">        技术创新服务体系</t>
  </si>
  <si>
    <t xml:space="preserve">        科技条件专项</t>
  </si>
  <si>
    <t xml:space="preserve">        其他科技条件与服务支出</t>
  </si>
  <si>
    <t xml:space="preserve">      其他科学技术支出</t>
  </si>
  <si>
    <t xml:space="preserve">        科技奖励</t>
  </si>
  <si>
    <t xml:space="preserve">        转制科研机构</t>
  </si>
  <si>
    <t xml:space="preserve">        其他科学技术支出</t>
  </si>
  <si>
    <t xml:space="preserve">      行政事业单位离退休</t>
  </si>
  <si>
    <t xml:space="preserve">        未归口管理的行政单位离退休</t>
  </si>
  <si>
    <t xml:space="preserve">      医疗保障</t>
  </si>
  <si>
    <t xml:space="preserve">        行政单位医疗</t>
  </si>
  <si>
    <t xml:space="preserve">        事业单位医疗</t>
  </si>
  <si>
    <t xml:space="preserve">      地震事务</t>
  </si>
  <si>
    <t xml:space="preserve">        地震监测</t>
  </si>
  <si>
    <t xml:space="preserve">        地震应急救援</t>
  </si>
  <si>
    <t xml:space="preserve">        其他地震事务支出</t>
  </si>
  <si>
    <t xml:space="preserve">      住房改革支出</t>
  </si>
  <si>
    <t xml:space="preserve">        住房公积金</t>
  </si>
  <si>
    <t xml:space="preserve">        购房补贴</t>
  </si>
  <si>
    <t>本年支出合计</t>
  </si>
  <si>
    <t>结转下年</t>
  </si>
  <si>
    <t>支  出  总  计</t>
  </si>
  <si>
    <t xml:space="preserve">    一般行政管理事务</t>
  </si>
  <si>
    <t xml:space="preserve">    行政运行</t>
  </si>
  <si>
    <t xml:space="preserve">    机关服务</t>
  </si>
  <si>
    <t xml:space="preserve">    机构运行</t>
  </si>
  <si>
    <t xml:space="preserve">        一般行政管理事务</t>
  </si>
  <si>
    <t xml:space="preserve">        行政运行</t>
  </si>
  <si>
    <t xml:space="preserve">        机关服务</t>
  </si>
  <si>
    <t xml:space="preserve">        机构运行</t>
  </si>
  <si>
    <t>三、事业收入（不含专户资金）</t>
  </si>
  <si>
    <t>四、事业单位经营收入</t>
  </si>
  <si>
    <t>五、其他收入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</si>
</sst>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,##0.00_);[Red]\(#,##0.00\)"/>
    <numFmt numFmtId="183" formatCode="#,##0.00_ "/>
    <numFmt numFmtId="184" formatCode="0.00_ "/>
    <numFmt numFmtId="185" formatCode="0.0%"/>
    <numFmt numFmtId="186" formatCode="0.00_);[Red]\(0.00\)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4"/>
    </font>
    <font>
      <b/>
      <sz val="2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9"/>
      <color indexed="20"/>
      <name val="宋体"/>
      <family val="0"/>
    </font>
    <font>
      <sz val="9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9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9"/>
      <color theme="11"/>
      <name val="宋体"/>
      <family val="0"/>
    </font>
    <font>
      <sz val="9"/>
      <color theme="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80" fontId="4" fillId="0" borderId="0" xfId="0" applyNumberFormat="1" applyFont="1" applyFill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182" fontId="4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Alignment="1">
      <alignment vertical="center" wrapText="1"/>
    </xf>
    <xf numFmtId="182" fontId="5" fillId="0" borderId="0" xfId="33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4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4" fontId="5" fillId="0" borderId="10" xfId="33" applyNumberFormat="1" applyFont="1" applyFill="1" applyBorder="1" applyAlignment="1" applyProtection="1">
      <alignment horizontal="right" vertical="center"/>
      <protection/>
    </xf>
    <xf numFmtId="4" fontId="5" fillId="0" borderId="11" xfId="33" applyNumberFormat="1" applyFont="1" applyFill="1" applyBorder="1" applyAlignment="1" applyProtection="1">
      <alignment horizontal="right" vertical="center"/>
      <protection/>
    </xf>
    <xf numFmtId="181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2" xfId="33" applyNumberFormat="1" applyFont="1" applyFill="1" applyBorder="1" applyAlignment="1" applyProtection="1">
      <alignment horizontal="right" vertical="center"/>
      <protection/>
    </xf>
    <xf numFmtId="49" fontId="5" fillId="0" borderId="14" xfId="33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181" fontId="49" fillId="0" borderId="10" xfId="0" applyNumberFormat="1" applyFont="1" applyFill="1" applyBorder="1" applyAlignment="1" applyProtection="1">
      <alignment horizontal="lef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2" fontId="8" fillId="0" borderId="17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showZeros="0" tabSelected="1" zoomScalePageLayoutView="0" workbookViewId="0" topLeftCell="A1">
      <selection activeCell="B19" sqref="B19"/>
    </sheetView>
  </sheetViews>
  <sheetFormatPr defaultColWidth="9.16015625" defaultRowHeight="11.25"/>
  <cols>
    <col min="1" max="1" width="38.33203125" style="0" customWidth="1"/>
    <col min="2" max="2" width="25.83203125" style="0" customWidth="1"/>
    <col min="3" max="3" width="47.16015625" style="0" customWidth="1"/>
    <col min="4" max="4" width="23.66015625" style="0" customWidth="1"/>
    <col min="5" max="5" width="15.5" style="0" bestFit="1" customWidth="1"/>
    <col min="6" max="7" width="9.16015625" style="0" customWidth="1"/>
    <col min="8" max="8" width="13.16015625" style="0" customWidth="1"/>
    <col min="9" max="25" width="0" style="0" hidden="1" customWidth="1"/>
    <col min="26" max="31" width="9.83203125" style="0" customWidth="1"/>
  </cols>
  <sheetData>
    <row r="1" spans="1:31" ht="10.5" customHeight="1">
      <c r="A1" s="1"/>
      <c r="D1" s="2" t="s">
        <v>93</v>
      </c>
      <c r="E1" s="3"/>
      <c r="F1" s="3"/>
      <c r="G1" s="3"/>
      <c r="H1" s="3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8.5" customHeight="1">
      <c r="A2" s="5" t="s">
        <v>40</v>
      </c>
      <c r="B2" s="5"/>
      <c r="C2" s="6"/>
      <c r="D2" s="5"/>
      <c r="E2" s="3"/>
      <c r="F2" s="3"/>
      <c r="G2" s="3"/>
      <c r="H2" s="3"/>
      <c r="I2" s="3"/>
      <c r="J2" s="3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>
      <c r="A3" s="40" t="s">
        <v>58</v>
      </c>
      <c r="D3" s="2" t="s">
        <v>59</v>
      </c>
      <c r="E3" s="3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2.5" customHeight="1">
      <c r="A4" s="7" t="s">
        <v>36</v>
      </c>
      <c r="B4" s="8"/>
      <c r="C4" s="7" t="s">
        <v>119</v>
      </c>
      <c r="D4" s="9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4"/>
      <c r="R4" s="4"/>
      <c r="S4" s="4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2.5" customHeight="1">
      <c r="A5" s="10" t="s">
        <v>34</v>
      </c>
      <c r="B5" s="10" t="s">
        <v>53</v>
      </c>
      <c r="C5" s="10" t="s">
        <v>34</v>
      </c>
      <c r="D5" s="11" t="s">
        <v>53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4"/>
      <c r="U5" s="4"/>
      <c r="V5" s="3"/>
      <c r="W5" s="3"/>
      <c r="X5" s="3"/>
      <c r="Y5" s="3"/>
      <c r="Z5" s="3"/>
      <c r="AA5" s="3"/>
      <c r="AB5" s="3"/>
      <c r="AC5" s="3"/>
      <c r="AD5" s="4"/>
      <c r="AE5" s="3"/>
    </row>
    <row r="6" spans="1:31" ht="18" customHeight="1">
      <c r="A6" s="12" t="s">
        <v>1</v>
      </c>
      <c r="B6" s="13">
        <v>206038.89</v>
      </c>
      <c r="C6" s="14" t="str">
        <f>IF(T6="","","一、"&amp;T6)</f>
        <v>一、一般公共服务支出</v>
      </c>
      <c r="D6" s="13">
        <f>U6</f>
        <v>6913.45</v>
      </c>
      <c r="E6" s="4"/>
      <c r="F6" s="3"/>
      <c r="G6" s="3"/>
      <c r="H6" s="4"/>
      <c r="I6" s="15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15">
        <v>0</v>
      </c>
      <c r="P6" s="15">
        <v>0</v>
      </c>
      <c r="Q6" s="38">
        <v>0</v>
      </c>
      <c r="R6" s="15">
        <v>0</v>
      </c>
      <c r="S6" s="38">
        <v>0</v>
      </c>
      <c r="T6" s="39" t="s">
        <v>18</v>
      </c>
      <c r="U6" s="15">
        <v>6913.45</v>
      </c>
      <c r="V6" s="15">
        <v>0</v>
      </c>
      <c r="W6" s="15">
        <v>0</v>
      </c>
      <c r="X6" s="15">
        <v>0</v>
      </c>
      <c r="Y6" s="3"/>
      <c r="Z6" s="3"/>
      <c r="AA6" s="3"/>
      <c r="AB6" s="3"/>
      <c r="AC6" s="3"/>
      <c r="AD6" s="3"/>
      <c r="AE6" s="3"/>
    </row>
    <row r="7" spans="1:31" ht="18" customHeight="1">
      <c r="A7" s="12" t="s">
        <v>108</v>
      </c>
      <c r="B7" s="13">
        <v>1487.68</v>
      </c>
      <c r="C7" s="63" t="s">
        <v>123</v>
      </c>
      <c r="D7" s="64">
        <f>SUM(D8:D9)</f>
        <v>6513.45</v>
      </c>
      <c r="E7" s="3"/>
      <c r="F7" s="4"/>
      <c r="G7" s="4"/>
      <c r="H7" s="3"/>
      <c r="I7" s="15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15">
        <v>0</v>
      </c>
      <c r="P7" s="15">
        <v>0</v>
      </c>
      <c r="Q7" s="38">
        <v>0</v>
      </c>
      <c r="R7" s="15">
        <v>0</v>
      </c>
      <c r="S7" s="38">
        <v>0</v>
      </c>
      <c r="T7" s="39" t="s">
        <v>90</v>
      </c>
      <c r="U7" s="15">
        <v>220</v>
      </c>
      <c r="V7" s="15">
        <v>0</v>
      </c>
      <c r="W7" s="15">
        <v>0</v>
      </c>
      <c r="X7" s="15">
        <v>0</v>
      </c>
      <c r="Y7" s="4"/>
      <c r="Z7" s="4"/>
      <c r="AA7" s="3"/>
      <c r="AB7" s="4"/>
      <c r="AC7" s="3"/>
      <c r="AD7" s="3"/>
      <c r="AE7" s="3"/>
    </row>
    <row r="8" spans="1:31" ht="18" customHeight="1">
      <c r="A8" s="16" t="s">
        <v>168</v>
      </c>
      <c r="B8" s="13">
        <v>27365.42</v>
      </c>
      <c r="C8" s="63" t="s">
        <v>164</v>
      </c>
      <c r="D8" s="64">
        <v>13.45</v>
      </c>
      <c r="E8" s="3"/>
      <c r="F8" s="3"/>
      <c r="G8" s="3"/>
      <c r="H8" s="4"/>
      <c r="I8" s="15">
        <v>206038.89</v>
      </c>
      <c r="J8" s="38">
        <v>1487.68</v>
      </c>
      <c r="K8" s="38">
        <v>0</v>
      </c>
      <c r="L8" s="38">
        <v>0</v>
      </c>
      <c r="M8" s="38">
        <v>27365.42</v>
      </c>
      <c r="N8" s="38">
        <v>12426.66</v>
      </c>
      <c r="O8" s="15">
        <v>4507.09</v>
      </c>
      <c r="P8" s="15">
        <v>251825.74</v>
      </c>
      <c r="Q8" s="38">
        <v>2897.29</v>
      </c>
      <c r="R8" s="15">
        <v>38295.58</v>
      </c>
      <c r="S8" s="38">
        <v>293018.61</v>
      </c>
      <c r="T8" s="39" t="s">
        <v>38</v>
      </c>
      <c r="U8" s="15">
        <v>248502.18</v>
      </c>
      <c r="V8" s="15">
        <v>263684.38</v>
      </c>
      <c r="W8" s="15">
        <v>29334.23</v>
      </c>
      <c r="X8" s="15">
        <v>293018.61</v>
      </c>
      <c r="Y8" s="4"/>
      <c r="Z8" s="3"/>
      <c r="AA8" s="3"/>
      <c r="AB8" s="3"/>
      <c r="AC8" s="4"/>
      <c r="AD8" s="3"/>
      <c r="AE8" s="3"/>
    </row>
    <row r="9" spans="1:31" ht="18" customHeight="1">
      <c r="A9" s="16" t="s">
        <v>169</v>
      </c>
      <c r="B9" s="13">
        <v>12426.66</v>
      </c>
      <c r="C9" s="63" t="s">
        <v>120</v>
      </c>
      <c r="D9" s="64">
        <v>6500</v>
      </c>
      <c r="E9" s="4"/>
      <c r="F9" s="3"/>
      <c r="G9" s="3"/>
      <c r="H9" s="3"/>
      <c r="I9" s="15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15">
        <v>0</v>
      </c>
      <c r="P9" s="15">
        <v>0</v>
      </c>
      <c r="Q9" s="38">
        <v>0</v>
      </c>
      <c r="R9" s="15">
        <v>0</v>
      </c>
      <c r="S9" s="38">
        <v>0</v>
      </c>
      <c r="T9" s="39" t="s">
        <v>83</v>
      </c>
      <c r="U9" s="15">
        <v>832.49</v>
      </c>
      <c r="V9" s="15">
        <v>0</v>
      </c>
      <c r="W9" s="15">
        <v>0</v>
      </c>
      <c r="X9" s="15">
        <v>0</v>
      </c>
      <c r="Y9" s="3"/>
      <c r="Z9" s="3"/>
      <c r="AA9" s="3"/>
      <c r="AB9" s="4"/>
      <c r="AC9" s="3"/>
      <c r="AD9" s="3"/>
      <c r="AE9" s="3"/>
    </row>
    <row r="10" spans="1:31" ht="18" customHeight="1">
      <c r="A10" s="16" t="s">
        <v>170</v>
      </c>
      <c r="B10" s="13">
        <v>4507.09</v>
      </c>
      <c r="C10" s="63" t="s">
        <v>121</v>
      </c>
      <c r="D10" s="64">
        <v>400</v>
      </c>
      <c r="E10" s="4"/>
      <c r="F10" s="3"/>
      <c r="G10" s="3"/>
      <c r="H10" s="3"/>
      <c r="I10" s="15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15">
        <v>0</v>
      </c>
      <c r="P10" s="15">
        <v>0</v>
      </c>
      <c r="Q10" s="38">
        <v>0</v>
      </c>
      <c r="R10" s="15">
        <v>0</v>
      </c>
      <c r="S10" s="38">
        <v>0</v>
      </c>
      <c r="T10" s="39" t="s">
        <v>13</v>
      </c>
      <c r="U10" s="15">
        <v>2020.49</v>
      </c>
      <c r="V10" s="15">
        <v>0</v>
      </c>
      <c r="W10" s="15">
        <v>0</v>
      </c>
      <c r="X10" s="15">
        <v>0</v>
      </c>
      <c r="Y10" s="3"/>
      <c r="Z10" s="3"/>
      <c r="AA10" s="3"/>
      <c r="AB10" s="3"/>
      <c r="AC10" s="3"/>
      <c r="AD10" s="3"/>
      <c r="AE10" s="4"/>
    </row>
    <row r="11" spans="1:31" ht="18" customHeight="1">
      <c r="A11" s="20"/>
      <c r="B11" s="20"/>
      <c r="C11" s="63" t="s">
        <v>122</v>
      </c>
      <c r="D11" s="64">
        <v>400</v>
      </c>
      <c r="E11" s="4"/>
      <c r="F11" s="3"/>
      <c r="G11" s="4"/>
      <c r="H11" s="3"/>
      <c r="I11" s="15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15">
        <v>0</v>
      </c>
      <c r="P11" s="15">
        <v>0</v>
      </c>
      <c r="Q11" s="38">
        <v>0</v>
      </c>
      <c r="R11" s="15">
        <v>0</v>
      </c>
      <c r="S11" s="38">
        <v>0</v>
      </c>
      <c r="T11" s="39" t="s">
        <v>63</v>
      </c>
      <c r="U11" s="15">
        <v>2257.83</v>
      </c>
      <c r="V11" s="15">
        <v>0</v>
      </c>
      <c r="W11" s="15">
        <v>0</v>
      </c>
      <c r="X11" s="15">
        <v>0</v>
      </c>
      <c r="Y11" s="3"/>
      <c r="Z11" s="3"/>
      <c r="AA11" s="3"/>
      <c r="AB11" s="3"/>
      <c r="AC11" s="3"/>
      <c r="AD11" s="3"/>
      <c r="AE11" s="3"/>
    </row>
    <row r="12" spans="1:31" ht="18" customHeight="1">
      <c r="A12" s="16"/>
      <c r="B12" s="13"/>
      <c r="C12" s="65" t="str">
        <f>IF(T7="","","二、"&amp;T7)</f>
        <v>二、教育支出</v>
      </c>
      <c r="D12" s="66">
        <f>U7</f>
        <v>220</v>
      </c>
      <c r="E12" s="4"/>
      <c r="F12" s="3"/>
      <c r="G12" s="4"/>
      <c r="H12" s="3"/>
      <c r="I12" s="15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15">
        <v>0</v>
      </c>
      <c r="P12" s="15">
        <v>0</v>
      </c>
      <c r="Q12" s="38">
        <v>0</v>
      </c>
      <c r="R12" s="15">
        <v>0</v>
      </c>
      <c r="S12" s="38">
        <v>0</v>
      </c>
      <c r="T12" s="39" t="s">
        <v>97</v>
      </c>
      <c r="U12" s="15">
        <v>2937.94</v>
      </c>
      <c r="V12" s="15">
        <v>0</v>
      </c>
      <c r="W12" s="15">
        <v>0</v>
      </c>
      <c r="X12" s="15">
        <v>0</v>
      </c>
      <c r="Y12" s="3"/>
      <c r="Z12" s="3"/>
      <c r="AA12" s="3"/>
      <c r="AB12" s="3"/>
      <c r="AC12" s="3"/>
      <c r="AD12" s="3"/>
      <c r="AE12" s="3"/>
    </row>
    <row r="13" spans="1:31" ht="18" customHeight="1">
      <c r="A13" s="17"/>
      <c r="B13" s="18"/>
      <c r="C13" s="63" t="s">
        <v>124</v>
      </c>
      <c r="D13" s="64">
        <v>220</v>
      </c>
      <c r="E13" s="4"/>
      <c r="F13" s="3"/>
      <c r="G13" s="4"/>
      <c r="H13" s="3"/>
      <c r="I13" s="3"/>
      <c r="J13" s="3"/>
      <c r="K13" s="4"/>
      <c r="L13" s="4"/>
      <c r="M13" s="3"/>
      <c r="N13" s="3"/>
      <c r="O13" s="3"/>
      <c r="P13" s="3"/>
      <c r="Q13" s="3"/>
      <c r="R13" s="3"/>
      <c r="S13" s="3"/>
      <c r="T13" s="3"/>
      <c r="U13" s="4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" customHeight="1">
      <c r="A14" s="19" t="s">
        <v>24</v>
      </c>
      <c r="B14" s="13">
        <f>SUM(B6:B13)</f>
        <v>251825.74</v>
      </c>
      <c r="C14" s="63" t="s">
        <v>125</v>
      </c>
      <c r="D14" s="64">
        <v>220</v>
      </c>
      <c r="E14" s="3"/>
      <c r="F14" s="3"/>
      <c r="G14" s="4"/>
      <c r="H14" s="3"/>
      <c r="I14" s="3"/>
      <c r="J14" s="3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" customHeight="1">
      <c r="A15" s="16" t="s">
        <v>91</v>
      </c>
      <c r="B15" s="13">
        <v>2897.29</v>
      </c>
      <c r="C15" s="65" t="str">
        <f>IF(T8="","","三、"&amp;T8)</f>
        <v>三、科学技术支出</v>
      </c>
      <c r="D15" s="66">
        <f>D16+D21+D24+D28+D32+D37</f>
        <v>272869.63</v>
      </c>
      <c r="E15" s="3"/>
      <c r="F15" s="3"/>
      <c r="G15" s="4"/>
      <c r="H15" s="3"/>
      <c r="I15" s="3"/>
      <c r="J15" s="3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" customHeight="1">
      <c r="A16" s="16" t="s">
        <v>11</v>
      </c>
      <c r="B16" s="13">
        <v>38295.58</v>
      </c>
      <c r="C16" s="63" t="s">
        <v>126</v>
      </c>
      <c r="D16" s="64">
        <f>SUM(D17:D20)</f>
        <v>3522.25</v>
      </c>
      <c r="E16" s="3"/>
      <c r="F16" s="3"/>
      <c r="G16" s="3"/>
      <c r="H16" s="3"/>
      <c r="I16" s="3"/>
      <c r="J16" s="3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" customHeight="1">
      <c r="A17" s="16"/>
      <c r="B17" s="18"/>
      <c r="C17" s="63" t="s">
        <v>165</v>
      </c>
      <c r="D17" s="64">
        <v>1220.76</v>
      </c>
      <c r="E17" s="3"/>
      <c r="F17" s="3"/>
      <c r="G17" s="3"/>
      <c r="H17" s="3"/>
      <c r="I17" s="3"/>
      <c r="J17" s="3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" customHeight="1">
      <c r="A18" s="20"/>
      <c r="B18" s="20"/>
      <c r="C18" s="63" t="s">
        <v>164</v>
      </c>
      <c r="D18" s="64">
        <v>1991.49</v>
      </c>
      <c r="E18" s="3"/>
      <c r="F18" s="3"/>
      <c r="G18" s="3"/>
      <c r="H18" s="3"/>
      <c r="I18" s="3"/>
      <c r="J18" s="3"/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16"/>
      <c r="B19" s="13"/>
      <c r="C19" s="63" t="s">
        <v>166</v>
      </c>
      <c r="D19" s="64">
        <v>300</v>
      </c>
      <c r="E19" s="3"/>
      <c r="F19" s="3"/>
      <c r="G19" s="3"/>
      <c r="H19" s="3"/>
      <c r="I19" s="3"/>
      <c r="J19" s="3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" customHeight="1">
      <c r="A20" s="16"/>
      <c r="B20" s="13"/>
      <c r="C20" s="63" t="s">
        <v>127</v>
      </c>
      <c r="D20" s="64">
        <v>10</v>
      </c>
      <c r="E20" s="3"/>
      <c r="F20" s="3"/>
      <c r="G20" s="3"/>
      <c r="H20" s="3"/>
      <c r="I20" s="3"/>
      <c r="J20" s="3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" customHeight="1">
      <c r="A21" s="16"/>
      <c r="B21" s="13"/>
      <c r="C21" s="63" t="s">
        <v>128</v>
      </c>
      <c r="D21" s="64">
        <f>SUM(D22:D23)</f>
        <v>11481.43</v>
      </c>
      <c r="E21" s="3"/>
      <c r="F21" s="3"/>
      <c r="G21" s="3"/>
      <c r="H21" s="3"/>
      <c r="I21" s="3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" customHeight="1">
      <c r="A22" s="16"/>
      <c r="B22" s="13"/>
      <c r="C22" s="63" t="s">
        <v>167</v>
      </c>
      <c r="D22" s="64">
        <v>150.92</v>
      </c>
      <c r="E22" s="3"/>
      <c r="F22" s="3"/>
      <c r="G22" s="3"/>
      <c r="H22" s="3"/>
      <c r="I22" s="3"/>
      <c r="J22" s="3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" customHeight="1">
      <c r="A23" s="16"/>
      <c r="B23" s="13"/>
      <c r="C23" s="63" t="s">
        <v>129</v>
      </c>
      <c r="D23" s="64">
        <v>11330.51</v>
      </c>
      <c r="E23" s="3"/>
      <c r="F23" s="3"/>
      <c r="G23" s="3"/>
      <c r="H23" s="3"/>
      <c r="I23" s="3"/>
      <c r="J23" s="3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" customHeight="1">
      <c r="A24" s="16"/>
      <c r="B24" s="13"/>
      <c r="C24" s="63" t="s">
        <v>130</v>
      </c>
      <c r="D24" s="64">
        <f>SUM(D25:D27)</f>
        <v>49248.14</v>
      </c>
      <c r="E24" s="3"/>
      <c r="F24" s="3"/>
      <c r="G24" s="3"/>
      <c r="H24" s="3"/>
      <c r="I24" s="3"/>
      <c r="J24" s="3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8" customHeight="1">
      <c r="A25" s="16"/>
      <c r="B25" s="13"/>
      <c r="C25" s="63" t="s">
        <v>167</v>
      </c>
      <c r="D25" s="64">
        <v>36411.42</v>
      </c>
      <c r="E25" s="3"/>
      <c r="F25" s="3"/>
      <c r="G25" s="3"/>
      <c r="H25" s="3"/>
      <c r="I25" s="3"/>
      <c r="J25" s="3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" customHeight="1">
      <c r="A26" s="16"/>
      <c r="B26" s="13"/>
      <c r="C26" s="63" t="s">
        <v>131</v>
      </c>
      <c r="D26" s="64">
        <v>3163.72</v>
      </c>
      <c r="E26" s="3"/>
      <c r="F26" s="3"/>
      <c r="G26" s="3"/>
      <c r="H26" s="3"/>
      <c r="I26" s="3"/>
      <c r="J26" s="3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" customHeight="1">
      <c r="A27" s="16"/>
      <c r="B27" s="13"/>
      <c r="C27" s="63" t="s">
        <v>132</v>
      </c>
      <c r="D27" s="64">
        <v>9673</v>
      </c>
      <c r="E27" s="3"/>
      <c r="F27" s="3"/>
      <c r="G27" s="3"/>
      <c r="H27" s="3"/>
      <c r="I27" s="3"/>
      <c r="J27" s="3"/>
      <c r="K27" s="4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" customHeight="1">
      <c r="A28" s="16"/>
      <c r="B28" s="13"/>
      <c r="C28" s="63" t="s">
        <v>133</v>
      </c>
      <c r="D28" s="64">
        <f>SUM(D29:D31)</f>
        <v>98239.99</v>
      </c>
      <c r="E28" s="3"/>
      <c r="F28" s="3"/>
      <c r="G28" s="3"/>
      <c r="H28" s="3"/>
      <c r="I28" s="3"/>
      <c r="J28" s="3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8" customHeight="1">
      <c r="A29" s="16"/>
      <c r="B29" s="13"/>
      <c r="C29" s="63" t="s">
        <v>134</v>
      </c>
      <c r="D29" s="64">
        <v>58770</v>
      </c>
      <c r="E29" s="3"/>
      <c r="F29" s="3"/>
      <c r="G29" s="3"/>
      <c r="H29" s="3"/>
      <c r="I29" s="3"/>
      <c r="J29" s="3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 customHeight="1">
      <c r="A30" s="16"/>
      <c r="B30" s="13"/>
      <c r="C30" s="63" t="s">
        <v>135</v>
      </c>
      <c r="D30" s="64">
        <v>36930</v>
      </c>
      <c r="E30" s="3"/>
      <c r="F30" s="3"/>
      <c r="G30" s="3"/>
      <c r="H30" s="3"/>
      <c r="I30" s="3"/>
      <c r="J30" s="3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 customHeight="1">
      <c r="A31" s="16"/>
      <c r="B31" s="13"/>
      <c r="C31" s="63" t="s">
        <v>136</v>
      </c>
      <c r="D31" s="64">
        <v>2539.99</v>
      </c>
      <c r="E31" s="3"/>
      <c r="F31" s="3"/>
      <c r="G31" s="3"/>
      <c r="H31" s="3"/>
      <c r="I31" s="3"/>
      <c r="J31" s="3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8" customHeight="1">
      <c r="A32" s="16"/>
      <c r="B32" s="13"/>
      <c r="C32" s="63" t="s">
        <v>137</v>
      </c>
      <c r="D32" s="64">
        <f>SUM(D33:D36)</f>
        <v>84736</v>
      </c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8" customHeight="1">
      <c r="A33" s="16"/>
      <c r="B33" s="13"/>
      <c r="C33" s="63" t="s">
        <v>167</v>
      </c>
      <c r="D33" s="64">
        <v>10548.96</v>
      </c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8" customHeight="1">
      <c r="A34" s="16"/>
      <c r="B34" s="13"/>
      <c r="C34" s="63" t="s">
        <v>138</v>
      </c>
      <c r="D34" s="64">
        <v>10000</v>
      </c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8" customHeight="1">
      <c r="A35" s="16"/>
      <c r="B35" s="13"/>
      <c r="C35" s="63" t="s">
        <v>139</v>
      </c>
      <c r="D35" s="64">
        <v>41516.36</v>
      </c>
      <c r="E35" s="3"/>
      <c r="F35" s="3"/>
      <c r="G35" s="3"/>
      <c r="H35" s="3"/>
      <c r="I35" s="3"/>
      <c r="J35" s="3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" customHeight="1">
      <c r="A36" s="16"/>
      <c r="B36" s="13"/>
      <c r="C36" s="63" t="s">
        <v>140</v>
      </c>
      <c r="D36" s="64">
        <v>22670.68</v>
      </c>
      <c r="E36" s="3"/>
      <c r="F36" s="3"/>
      <c r="G36" s="3"/>
      <c r="H36" s="3"/>
      <c r="I36" s="3"/>
      <c r="J36" s="3"/>
      <c r="K36" s="4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" customHeight="1">
      <c r="A37" s="16"/>
      <c r="B37" s="13"/>
      <c r="C37" s="63" t="s">
        <v>141</v>
      </c>
      <c r="D37" s="64">
        <f>SUM(D38:D40)</f>
        <v>25641.82</v>
      </c>
      <c r="E37" s="3"/>
      <c r="F37" s="3"/>
      <c r="G37" s="3"/>
      <c r="H37" s="3"/>
      <c r="I37" s="3"/>
      <c r="J37" s="3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8" customHeight="1">
      <c r="A38" s="16"/>
      <c r="B38" s="13"/>
      <c r="C38" s="63" t="s">
        <v>142</v>
      </c>
      <c r="D38" s="64">
        <v>1642</v>
      </c>
      <c r="E38" s="3"/>
      <c r="F38" s="3"/>
      <c r="G38" s="3"/>
      <c r="H38" s="3"/>
      <c r="I38" s="3"/>
      <c r="J38" s="3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8" customHeight="1">
      <c r="A39" s="16"/>
      <c r="B39" s="13"/>
      <c r="C39" s="63" t="s">
        <v>143</v>
      </c>
      <c r="D39" s="64">
        <v>3305.41</v>
      </c>
      <c r="E39" s="3"/>
      <c r="F39" s="3"/>
      <c r="G39" s="3"/>
      <c r="H39" s="3"/>
      <c r="I39" s="3"/>
      <c r="J39" s="3"/>
      <c r="K39" s="4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8" customHeight="1">
      <c r="A40" s="16"/>
      <c r="B40" s="13"/>
      <c r="C40" s="63" t="s">
        <v>144</v>
      </c>
      <c r="D40" s="64">
        <v>20694.41</v>
      </c>
      <c r="E40" s="3"/>
      <c r="F40" s="3"/>
      <c r="G40" s="3"/>
      <c r="H40" s="3"/>
      <c r="I40" s="3"/>
      <c r="J40" s="3"/>
      <c r="K40" s="4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" customHeight="1">
      <c r="A41" s="16"/>
      <c r="B41" s="13"/>
      <c r="C41" s="63" t="str">
        <f>IF(T9="","","四、"&amp;T9)</f>
        <v>四、社会保障和就业支出</v>
      </c>
      <c r="D41" s="64">
        <f>U9</f>
        <v>832.49</v>
      </c>
      <c r="E41" s="3"/>
      <c r="F41" s="3"/>
      <c r="G41" s="3"/>
      <c r="H41" s="3"/>
      <c r="I41" s="3"/>
      <c r="J41" s="3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8" customHeight="1">
      <c r="A42" s="16"/>
      <c r="B42" s="13"/>
      <c r="C42" s="63" t="s">
        <v>145</v>
      </c>
      <c r="D42" s="64">
        <v>832.49</v>
      </c>
      <c r="E42" s="3"/>
      <c r="F42" s="3"/>
      <c r="G42" s="3"/>
      <c r="H42" s="3"/>
      <c r="I42" s="3"/>
      <c r="J42" s="3"/>
      <c r="K42" s="4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" customHeight="1">
      <c r="A43" s="16"/>
      <c r="B43" s="13"/>
      <c r="C43" s="63" t="s">
        <v>146</v>
      </c>
      <c r="D43" s="64">
        <v>832.49</v>
      </c>
      <c r="E43" s="3"/>
      <c r="F43" s="3"/>
      <c r="G43" s="3"/>
      <c r="H43" s="3"/>
      <c r="I43" s="3"/>
      <c r="J43" s="3"/>
      <c r="K43" s="4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8" customHeight="1">
      <c r="A44" s="16"/>
      <c r="B44" s="13"/>
      <c r="C44" s="63" t="str">
        <f>IF(T10="","","五、"&amp;T10)</f>
        <v>五、医疗卫生与计划生育支出</v>
      </c>
      <c r="D44" s="64">
        <f>U10</f>
        <v>2020.49</v>
      </c>
      <c r="E44" s="3"/>
      <c r="F44" s="3"/>
      <c r="G44" s="3"/>
      <c r="H44" s="3"/>
      <c r="I44" s="3"/>
      <c r="J44" s="3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8" customHeight="1">
      <c r="A45" s="16"/>
      <c r="B45" s="13"/>
      <c r="C45" s="63" t="s">
        <v>147</v>
      </c>
      <c r="D45" s="64">
        <f>SUM(D46:D47)</f>
        <v>2020.49</v>
      </c>
      <c r="E45" s="3"/>
      <c r="F45" s="3"/>
      <c r="G45" s="3"/>
      <c r="H45" s="3"/>
      <c r="I45" s="3"/>
      <c r="J45" s="3"/>
      <c r="K45" s="4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8" customHeight="1">
      <c r="A46" s="16"/>
      <c r="B46" s="13"/>
      <c r="C46" s="63" t="s">
        <v>148</v>
      </c>
      <c r="D46" s="64">
        <v>39.31</v>
      </c>
      <c r="E46" s="3"/>
      <c r="F46" s="3"/>
      <c r="G46" s="3"/>
      <c r="H46" s="3"/>
      <c r="I46" s="3"/>
      <c r="J46" s="3"/>
      <c r="K46" s="4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8" customHeight="1">
      <c r="A47" s="16"/>
      <c r="B47" s="13"/>
      <c r="C47" s="63" t="s">
        <v>149</v>
      </c>
      <c r="D47" s="64">
        <v>1981.18</v>
      </c>
      <c r="E47" s="3"/>
      <c r="F47" s="3"/>
      <c r="G47" s="3"/>
      <c r="H47" s="3"/>
      <c r="I47" s="3"/>
      <c r="J47" s="3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8" customHeight="1">
      <c r="A48" s="16"/>
      <c r="B48" s="13"/>
      <c r="C48" s="63" t="str">
        <f>IF(T11="","","六、"&amp;T11)</f>
        <v>六、国土海洋气象等支出</v>
      </c>
      <c r="D48" s="64">
        <f>D49</f>
        <v>2561.37</v>
      </c>
      <c r="E48" s="3"/>
      <c r="F48" s="3"/>
      <c r="G48" s="3"/>
      <c r="H48" s="3"/>
      <c r="I48" s="3"/>
      <c r="J48" s="3"/>
      <c r="K48" s="4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8" customHeight="1">
      <c r="A49" s="16"/>
      <c r="B49" s="13"/>
      <c r="C49" s="63" t="s">
        <v>150</v>
      </c>
      <c r="D49" s="64">
        <f>SUM(D50:D53)</f>
        <v>2561.37</v>
      </c>
      <c r="E49" s="3"/>
      <c r="F49" s="3"/>
      <c r="G49" s="3"/>
      <c r="H49" s="3"/>
      <c r="I49" s="3"/>
      <c r="J49" s="3"/>
      <c r="K49" s="4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8" customHeight="1">
      <c r="A50" s="16"/>
      <c r="B50" s="13"/>
      <c r="C50" s="63" t="s">
        <v>165</v>
      </c>
      <c r="D50" s="64">
        <v>816.53</v>
      </c>
      <c r="E50" s="3"/>
      <c r="F50" s="3"/>
      <c r="G50" s="3"/>
      <c r="H50" s="3"/>
      <c r="I50" s="3"/>
      <c r="J50" s="3"/>
      <c r="K50" s="4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8" customHeight="1">
      <c r="A51" s="16"/>
      <c r="B51" s="13"/>
      <c r="C51" s="63" t="s">
        <v>151</v>
      </c>
      <c r="D51" s="64">
        <v>641.3</v>
      </c>
      <c r="E51" s="3"/>
      <c r="F51" s="3"/>
      <c r="G51" s="3"/>
      <c r="H51" s="3"/>
      <c r="I51" s="3"/>
      <c r="J51" s="3"/>
      <c r="K51" s="4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8" customHeight="1">
      <c r="A52" s="16"/>
      <c r="B52" s="13"/>
      <c r="C52" s="63" t="s">
        <v>152</v>
      </c>
      <c r="D52" s="64">
        <v>300</v>
      </c>
      <c r="E52" s="3"/>
      <c r="F52" s="3"/>
      <c r="G52" s="3"/>
      <c r="H52" s="3"/>
      <c r="I52" s="3"/>
      <c r="J52" s="3"/>
      <c r="K52" s="4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8" customHeight="1">
      <c r="A53" s="16"/>
      <c r="B53" s="13"/>
      <c r="C53" s="63" t="s">
        <v>153</v>
      </c>
      <c r="D53" s="64">
        <v>803.54</v>
      </c>
      <c r="E53" s="3"/>
      <c r="F53" s="3"/>
      <c r="G53" s="3"/>
      <c r="H53" s="3"/>
      <c r="I53" s="3"/>
      <c r="J53" s="3"/>
      <c r="K53" s="4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8" customHeight="1">
      <c r="A54" s="16"/>
      <c r="B54" s="13"/>
      <c r="C54" s="63" t="str">
        <f>IF(T12="","","七、"&amp;T12)</f>
        <v>七、住房保障支出</v>
      </c>
      <c r="D54" s="64">
        <f>U12</f>
        <v>2937.94</v>
      </c>
      <c r="E54" s="3"/>
      <c r="F54" s="3"/>
      <c r="G54" s="3"/>
      <c r="H54" s="3"/>
      <c r="I54" s="3"/>
      <c r="J54" s="3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8" customHeight="1">
      <c r="A55" s="16"/>
      <c r="B55" s="13"/>
      <c r="C55" s="63" t="s">
        <v>154</v>
      </c>
      <c r="D55" s="64">
        <f>SUM(D56:D57)</f>
        <v>2937.94</v>
      </c>
      <c r="E55" s="3"/>
      <c r="F55" s="3"/>
      <c r="G55" s="3"/>
      <c r="H55" s="3"/>
      <c r="I55" s="3"/>
      <c r="J55" s="3"/>
      <c r="K55" s="4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8" customHeight="1">
      <c r="A56" s="16"/>
      <c r="B56" s="13"/>
      <c r="C56" s="63" t="s">
        <v>155</v>
      </c>
      <c r="D56" s="64">
        <v>2811.1</v>
      </c>
      <c r="E56" s="3"/>
      <c r="F56" s="3"/>
      <c r="G56" s="3"/>
      <c r="H56" s="3"/>
      <c r="I56" s="3"/>
      <c r="J56" s="3"/>
      <c r="K56" s="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8" customHeight="1">
      <c r="A57" s="16"/>
      <c r="B57" s="13"/>
      <c r="C57" s="63" t="s">
        <v>156</v>
      </c>
      <c r="D57" s="64">
        <v>126.84</v>
      </c>
      <c r="E57" s="3"/>
      <c r="F57" s="3"/>
      <c r="G57" s="3"/>
      <c r="H57" s="3"/>
      <c r="I57" s="3"/>
      <c r="J57" s="3"/>
      <c r="K57" s="4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8" customHeight="1">
      <c r="A58" s="16"/>
      <c r="B58" s="13"/>
      <c r="C58" s="48">
        <f>IF(T13="","","八、"&amp;T13)</f>
      </c>
      <c r="D58" s="49">
        <f>U13</f>
        <v>0</v>
      </c>
      <c r="E58" s="3"/>
      <c r="F58" s="3"/>
      <c r="G58" s="3"/>
      <c r="H58" s="3"/>
      <c r="I58" s="3"/>
      <c r="J58" s="3"/>
      <c r="K58" s="4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8" customHeight="1">
      <c r="A59" s="16"/>
      <c r="B59" s="13"/>
      <c r="C59" s="50" t="s">
        <v>157</v>
      </c>
      <c r="D59" s="51">
        <f>D54+D48+D44+D41+D15+D12+D6</f>
        <v>288355.37</v>
      </c>
      <c r="E59" s="52"/>
      <c r="F59" s="3"/>
      <c r="G59" s="3"/>
      <c r="H59" s="3"/>
      <c r="I59" s="3"/>
      <c r="J59" s="3"/>
      <c r="K59" s="4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8" customHeight="1">
      <c r="A60" s="16"/>
      <c r="B60" s="13"/>
      <c r="C60" s="50" t="s">
        <v>158</v>
      </c>
      <c r="D60" s="62">
        <v>4663.24</v>
      </c>
      <c r="E60" s="3"/>
      <c r="F60" s="3"/>
      <c r="G60" s="3"/>
      <c r="H60" s="3"/>
      <c r="I60" s="3"/>
      <c r="J60" s="3"/>
      <c r="K60" s="4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8" customHeight="1">
      <c r="A61" s="16"/>
      <c r="B61" s="13"/>
      <c r="C61" s="50"/>
      <c r="D61" s="51"/>
      <c r="E61" s="3"/>
      <c r="F61" s="3"/>
      <c r="G61" s="3"/>
      <c r="H61" s="3"/>
      <c r="I61" s="3"/>
      <c r="J61" s="3"/>
      <c r="K61" s="4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8" customHeight="1">
      <c r="A62" s="16"/>
      <c r="B62" s="13"/>
      <c r="C62" s="50"/>
      <c r="D62" s="51"/>
      <c r="E62" s="3"/>
      <c r="F62" s="3"/>
      <c r="G62" s="3"/>
      <c r="H62" s="3"/>
      <c r="I62" s="3"/>
      <c r="J62" s="3"/>
      <c r="K62" s="4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8" customHeight="1">
      <c r="A63" s="19" t="s">
        <v>118</v>
      </c>
      <c r="B63" s="13">
        <f>B14+B15+B16</f>
        <v>293018.61</v>
      </c>
      <c r="C63" s="50" t="s">
        <v>159</v>
      </c>
      <c r="D63" s="51">
        <f>D60+D59</f>
        <v>293018.61</v>
      </c>
      <c r="E63" s="3"/>
      <c r="F63" s="3"/>
      <c r="G63" s="3"/>
      <c r="H63" s="3"/>
      <c r="I63" s="3"/>
      <c r="J63" s="3"/>
      <c r="K63" s="4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ignoredErrors>
    <ignoredError sqref="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zoomScalePageLayoutView="0" workbookViewId="0" topLeftCell="A28">
      <selection activeCell="B29" sqref="B29"/>
    </sheetView>
  </sheetViews>
  <sheetFormatPr defaultColWidth="9.16015625" defaultRowHeight="11.25"/>
  <cols>
    <col min="1" max="1" width="19" style="0" customWidth="1"/>
    <col min="2" max="2" width="46" style="0" customWidth="1"/>
    <col min="3" max="6" width="18.5" style="0" customWidth="1"/>
    <col min="7" max="11" width="19.5" style="0" customWidth="1"/>
  </cols>
  <sheetData>
    <row r="1" spans="1:11" ht="19.5" customHeight="1">
      <c r="A1" s="21"/>
      <c r="B1" s="21"/>
      <c r="C1" s="22"/>
      <c r="D1" s="22"/>
      <c r="E1" s="22"/>
      <c r="F1" s="23" t="s">
        <v>115</v>
      </c>
      <c r="G1" s="24"/>
      <c r="H1" s="24"/>
      <c r="I1" s="24"/>
      <c r="J1" s="24"/>
      <c r="K1" s="24"/>
    </row>
    <row r="2" spans="1:11" ht="24" customHeight="1">
      <c r="A2" s="5" t="s">
        <v>26</v>
      </c>
      <c r="B2" s="5"/>
      <c r="C2" s="25"/>
      <c r="D2" s="25"/>
      <c r="E2" s="25"/>
      <c r="F2" s="25"/>
      <c r="G2" s="26"/>
      <c r="H2" s="26"/>
      <c r="I2" s="26"/>
      <c r="J2" s="24"/>
      <c r="K2" s="24"/>
    </row>
    <row r="3" spans="1:11" ht="19.5" customHeight="1">
      <c r="A3" s="47" t="s">
        <v>58</v>
      </c>
      <c r="B3" s="27"/>
      <c r="C3" s="28"/>
      <c r="D3" s="28"/>
      <c r="E3" s="28"/>
      <c r="F3" s="29" t="s">
        <v>59</v>
      </c>
      <c r="G3" s="24"/>
      <c r="H3" s="24"/>
      <c r="I3" s="24"/>
      <c r="J3" s="24"/>
      <c r="K3" s="24"/>
    </row>
    <row r="4" spans="1:11" ht="19.5" customHeight="1">
      <c r="A4" s="68" t="s">
        <v>114</v>
      </c>
      <c r="B4" s="68" t="s">
        <v>37</v>
      </c>
      <c r="C4" s="69" t="s">
        <v>82</v>
      </c>
      <c r="D4" s="69" t="s">
        <v>4</v>
      </c>
      <c r="E4" s="69" t="s">
        <v>62</v>
      </c>
      <c r="F4" s="69" t="s">
        <v>10</v>
      </c>
      <c r="G4" s="24"/>
      <c r="H4" s="24"/>
      <c r="I4" s="24"/>
      <c r="J4" s="24"/>
      <c r="K4" s="24"/>
    </row>
    <row r="5" spans="1:11" ht="50.25" customHeight="1">
      <c r="A5" s="68"/>
      <c r="B5" s="68"/>
      <c r="C5" s="69"/>
      <c r="D5" s="69"/>
      <c r="E5" s="69"/>
      <c r="F5" s="69"/>
      <c r="G5" s="21"/>
      <c r="H5" s="30"/>
      <c r="I5" s="30"/>
      <c r="J5" s="30"/>
      <c r="K5" s="30"/>
    </row>
    <row r="6" spans="1:11" ht="15.75" customHeight="1">
      <c r="A6" s="31" t="s">
        <v>74</v>
      </c>
      <c r="B6" s="31" t="s">
        <v>74</v>
      </c>
      <c r="C6" s="32">
        <v>1</v>
      </c>
      <c r="D6" s="32">
        <v>2</v>
      </c>
      <c r="E6" s="32">
        <v>3</v>
      </c>
      <c r="F6" s="32">
        <v>4</v>
      </c>
      <c r="G6" s="33"/>
      <c r="H6" s="24"/>
      <c r="I6" s="24"/>
      <c r="J6" s="24"/>
      <c r="K6" s="24"/>
    </row>
    <row r="7" spans="1:11" ht="15.75" customHeight="1">
      <c r="A7" s="46"/>
      <c r="B7" s="43" t="s">
        <v>25</v>
      </c>
      <c r="C7" s="44">
        <v>206038.89</v>
      </c>
      <c r="D7" s="42">
        <v>29558.33</v>
      </c>
      <c r="E7" s="41">
        <v>176480.56</v>
      </c>
      <c r="F7" s="45"/>
      <c r="G7" s="33"/>
      <c r="H7" s="24"/>
      <c r="I7" s="24"/>
      <c r="J7" s="24"/>
      <c r="K7" s="24"/>
    </row>
    <row r="8" spans="1:11" ht="15.75" customHeight="1">
      <c r="A8" s="67">
        <v>201</v>
      </c>
      <c r="B8" s="43" t="s">
        <v>18</v>
      </c>
      <c r="C8" s="44">
        <v>6513.45</v>
      </c>
      <c r="D8" s="42">
        <v>0</v>
      </c>
      <c r="E8" s="41">
        <v>6513.45</v>
      </c>
      <c r="F8" s="45"/>
      <c r="G8" s="33"/>
      <c r="H8" s="24"/>
      <c r="I8" s="24"/>
      <c r="J8" s="24"/>
      <c r="K8" s="24"/>
    </row>
    <row r="9" spans="1:11" ht="15.75" customHeight="1">
      <c r="A9" s="46" t="s">
        <v>60</v>
      </c>
      <c r="B9" s="43" t="s">
        <v>16</v>
      </c>
      <c r="C9" s="44">
        <v>6513.45</v>
      </c>
      <c r="D9" s="42">
        <v>0</v>
      </c>
      <c r="E9" s="41">
        <v>6513.45</v>
      </c>
      <c r="F9" s="45"/>
      <c r="G9" s="24"/>
      <c r="H9" s="24"/>
      <c r="I9" s="24"/>
      <c r="J9" s="24"/>
      <c r="K9" s="24"/>
    </row>
    <row r="10" spans="1:11" ht="15.75" customHeight="1">
      <c r="A10" s="46" t="s">
        <v>47</v>
      </c>
      <c r="B10" s="43" t="s">
        <v>160</v>
      </c>
      <c r="C10" s="44">
        <v>13.45</v>
      </c>
      <c r="D10" s="42">
        <v>0</v>
      </c>
      <c r="E10" s="41">
        <v>13.45</v>
      </c>
      <c r="F10" s="45"/>
      <c r="G10" s="24"/>
      <c r="H10" s="24"/>
      <c r="I10" s="24"/>
      <c r="J10" s="24"/>
      <c r="K10" s="24"/>
    </row>
    <row r="11" spans="1:11" ht="15.75" customHeight="1">
      <c r="A11" s="46" t="s">
        <v>111</v>
      </c>
      <c r="B11" s="43" t="s">
        <v>31</v>
      </c>
      <c r="C11" s="44">
        <v>6500</v>
      </c>
      <c r="D11" s="42">
        <v>0</v>
      </c>
      <c r="E11" s="41">
        <v>6500</v>
      </c>
      <c r="F11" s="45"/>
      <c r="G11" s="24"/>
      <c r="H11" s="24"/>
      <c r="I11" s="24"/>
      <c r="J11" s="24"/>
      <c r="K11" s="24"/>
    </row>
    <row r="12" spans="1:11" ht="15.75" customHeight="1">
      <c r="A12" s="46" t="s">
        <v>113</v>
      </c>
      <c r="B12" s="43" t="s">
        <v>90</v>
      </c>
      <c r="C12" s="44">
        <v>200</v>
      </c>
      <c r="D12" s="42">
        <v>0</v>
      </c>
      <c r="E12" s="41">
        <v>200</v>
      </c>
      <c r="F12" s="45"/>
      <c r="G12" s="24"/>
      <c r="H12" s="24"/>
      <c r="I12" s="24"/>
      <c r="J12" s="24"/>
      <c r="K12" s="24"/>
    </row>
    <row r="13" spans="1:11" ht="15.75" customHeight="1">
      <c r="A13" s="46" t="s">
        <v>14</v>
      </c>
      <c r="B13" s="43" t="s">
        <v>87</v>
      </c>
      <c r="C13" s="44">
        <v>200</v>
      </c>
      <c r="D13" s="42">
        <v>0</v>
      </c>
      <c r="E13" s="41">
        <v>200</v>
      </c>
      <c r="F13" s="45"/>
      <c r="G13" s="24"/>
      <c r="H13" s="24"/>
      <c r="I13" s="24"/>
      <c r="J13" s="24"/>
      <c r="K13" s="24"/>
    </row>
    <row r="14" spans="1:6" ht="15.75" customHeight="1">
      <c r="A14" s="46" t="s">
        <v>66</v>
      </c>
      <c r="B14" s="43" t="s">
        <v>46</v>
      </c>
      <c r="C14" s="44">
        <v>200</v>
      </c>
      <c r="D14" s="42">
        <v>0</v>
      </c>
      <c r="E14" s="41">
        <v>200</v>
      </c>
      <c r="F14" s="45"/>
    </row>
    <row r="15" spans="1:6" ht="15.75" customHeight="1">
      <c r="A15" s="46" t="s">
        <v>89</v>
      </c>
      <c r="B15" s="43" t="s">
        <v>38</v>
      </c>
      <c r="C15" s="44">
        <v>192430.49</v>
      </c>
      <c r="D15" s="42">
        <v>24104.68</v>
      </c>
      <c r="E15" s="41">
        <v>168325.81</v>
      </c>
      <c r="F15" s="45"/>
    </row>
    <row r="16" spans="1:6" ht="15.75" customHeight="1">
      <c r="A16" s="46" t="s">
        <v>73</v>
      </c>
      <c r="B16" s="43" t="s">
        <v>106</v>
      </c>
      <c r="C16" s="44">
        <v>3288.25</v>
      </c>
      <c r="D16" s="42">
        <v>1220.76</v>
      </c>
      <c r="E16" s="41">
        <v>2067.49</v>
      </c>
      <c r="F16" s="45"/>
    </row>
    <row r="17" spans="1:6" ht="15.75" customHeight="1">
      <c r="A17" s="46" t="s">
        <v>101</v>
      </c>
      <c r="B17" s="43" t="s">
        <v>161</v>
      </c>
      <c r="C17" s="44">
        <v>1220.76</v>
      </c>
      <c r="D17" s="42">
        <v>1220.76</v>
      </c>
      <c r="E17" s="41">
        <v>0</v>
      </c>
      <c r="F17" s="45"/>
    </row>
    <row r="18" spans="1:6" ht="15.75" customHeight="1">
      <c r="A18" s="46" t="s">
        <v>71</v>
      </c>
      <c r="B18" s="43" t="s">
        <v>160</v>
      </c>
      <c r="C18" s="44">
        <v>1757.49</v>
      </c>
      <c r="D18" s="42">
        <v>0</v>
      </c>
      <c r="E18" s="41">
        <v>1757.49</v>
      </c>
      <c r="F18" s="45"/>
    </row>
    <row r="19" spans="1:6" ht="15.75" customHeight="1">
      <c r="A19" s="46" t="s">
        <v>44</v>
      </c>
      <c r="B19" s="43" t="s">
        <v>162</v>
      </c>
      <c r="C19" s="44">
        <v>300</v>
      </c>
      <c r="D19" s="42">
        <v>0</v>
      </c>
      <c r="E19" s="41">
        <v>300</v>
      </c>
      <c r="F19" s="45"/>
    </row>
    <row r="20" spans="1:6" ht="15.75" customHeight="1">
      <c r="A20" s="46" t="s">
        <v>2</v>
      </c>
      <c r="B20" s="43" t="s">
        <v>30</v>
      </c>
      <c r="C20" s="44">
        <v>10</v>
      </c>
      <c r="D20" s="42">
        <v>0</v>
      </c>
      <c r="E20" s="41">
        <v>10</v>
      </c>
      <c r="F20" s="45"/>
    </row>
    <row r="21" spans="1:6" ht="15.75" customHeight="1">
      <c r="A21" s="46" t="s">
        <v>102</v>
      </c>
      <c r="B21" s="43" t="s">
        <v>100</v>
      </c>
      <c r="C21" s="44">
        <v>11416.68</v>
      </c>
      <c r="D21" s="42">
        <v>143.18</v>
      </c>
      <c r="E21" s="41">
        <v>11273.5</v>
      </c>
      <c r="F21" s="45"/>
    </row>
    <row r="22" spans="1:6" ht="15.75" customHeight="1">
      <c r="A22" s="46" t="s">
        <v>70</v>
      </c>
      <c r="B22" s="43" t="s">
        <v>163</v>
      </c>
      <c r="C22" s="44">
        <v>143.18</v>
      </c>
      <c r="D22" s="42">
        <v>143.18</v>
      </c>
      <c r="E22" s="41">
        <v>0</v>
      </c>
      <c r="F22" s="45"/>
    </row>
    <row r="23" spans="1:6" ht="15.75" customHeight="1">
      <c r="A23" s="46" t="s">
        <v>8</v>
      </c>
      <c r="B23" s="43" t="s">
        <v>112</v>
      </c>
      <c r="C23" s="44">
        <v>11273.5</v>
      </c>
      <c r="D23" s="42">
        <v>0</v>
      </c>
      <c r="E23" s="41">
        <v>11273.5</v>
      </c>
      <c r="F23" s="45"/>
    </row>
    <row r="24" spans="1:6" ht="15.75" customHeight="1">
      <c r="A24" s="46" t="s">
        <v>12</v>
      </c>
      <c r="B24" s="43" t="s">
        <v>109</v>
      </c>
      <c r="C24" s="44">
        <v>13322.98</v>
      </c>
      <c r="D24" s="42">
        <v>13042.98</v>
      </c>
      <c r="E24" s="41">
        <v>280</v>
      </c>
      <c r="F24" s="45"/>
    </row>
    <row r="25" spans="1:6" ht="15.75" customHeight="1">
      <c r="A25" s="46" t="s">
        <v>79</v>
      </c>
      <c r="B25" s="43" t="s">
        <v>163</v>
      </c>
      <c r="C25" s="44">
        <v>13042.98</v>
      </c>
      <c r="D25" s="42">
        <v>13042.98</v>
      </c>
      <c r="E25" s="41">
        <v>0</v>
      </c>
      <c r="F25" s="45"/>
    </row>
    <row r="26" spans="1:6" ht="15.75" customHeight="1">
      <c r="A26" s="46" t="s">
        <v>105</v>
      </c>
      <c r="B26" s="43" t="s">
        <v>99</v>
      </c>
      <c r="C26" s="44">
        <v>280</v>
      </c>
      <c r="D26" s="42">
        <v>0</v>
      </c>
      <c r="E26" s="41">
        <v>280</v>
      </c>
      <c r="F26" s="45"/>
    </row>
    <row r="27" spans="1:6" ht="15.75" customHeight="1">
      <c r="A27" s="46" t="s">
        <v>45</v>
      </c>
      <c r="B27" s="43" t="s">
        <v>22</v>
      </c>
      <c r="C27" s="44">
        <v>95520</v>
      </c>
      <c r="D27" s="42">
        <v>0</v>
      </c>
      <c r="E27" s="41">
        <v>95520</v>
      </c>
      <c r="F27" s="45"/>
    </row>
    <row r="28" spans="1:6" ht="15.75" customHeight="1">
      <c r="A28" s="46" t="s">
        <v>39</v>
      </c>
      <c r="B28" s="43" t="s">
        <v>5</v>
      </c>
      <c r="C28" s="44">
        <v>58770</v>
      </c>
      <c r="D28" s="42">
        <v>0</v>
      </c>
      <c r="E28" s="41">
        <v>58770</v>
      </c>
      <c r="F28" s="45"/>
    </row>
    <row r="29" spans="1:6" ht="15.75" customHeight="1">
      <c r="A29" s="46" t="s">
        <v>98</v>
      </c>
      <c r="B29" s="43" t="s">
        <v>76</v>
      </c>
      <c r="C29" s="44">
        <v>36750</v>
      </c>
      <c r="D29" s="42">
        <v>0</v>
      </c>
      <c r="E29" s="41">
        <v>36750</v>
      </c>
      <c r="F29" s="45"/>
    </row>
    <row r="30" spans="1:6" ht="15.75" customHeight="1">
      <c r="A30" s="46" t="s">
        <v>75</v>
      </c>
      <c r="B30" s="43" t="s">
        <v>92</v>
      </c>
      <c r="C30" s="44">
        <v>47061.85</v>
      </c>
      <c r="D30" s="42">
        <v>6392.35</v>
      </c>
      <c r="E30" s="41">
        <v>40669.5</v>
      </c>
      <c r="F30" s="45"/>
    </row>
    <row r="31" spans="1:6" ht="15.75" customHeight="1">
      <c r="A31" s="46" t="s">
        <v>21</v>
      </c>
      <c r="B31" s="43" t="s">
        <v>163</v>
      </c>
      <c r="C31" s="44">
        <v>6392.35</v>
      </c>
      <c r="D31" s="42">
        <v>6392.35</v>
      </c>
      <c r="E31" s="41">
        <v>0</v>
      </c>
      <c r="F31" s="45"/>
    </row>
    <row r="32" spans="1:6" ht="15.75" customHeight="1">
      <c r="A32" s="46" t="s">
        <v>52</v>
      </c>
      <c r="B32" s="43" t="s">
        <v>95</v>
      </c>
      <c r="C32" s="44">
        <v>10000</v>
      </c>
      <c r="D32" s="42">
        <v>0</v>
      </c>
      <c r="E32" s="41">
        <v>10000</v>
      </c>
      <c r="F32" s="45"/>
    </row>
    <row r="33" spans="1:6" ht="15.75" customHeight="1">
      <c r="A33" s="46" t="s">
        <v>84</v>
      </c>
      <c r="B33" s="43" t="s">
        <v>35</v>
      </c>
      <c r="C33" s="44">
        <v>17900</v>
      </c>
      <c r="D33" s="42">
        <v>0</v>
      </c>
      <c r="E33" s="41">
        <v>17900</v>
      </c>
      <c r="F33" s="45"/>
    </row>
    <row r="34" spans="1:6" ht="15.75" customHeight="1">
      <c r="A34" s="46" t="s">
        <v>117</v>
      </c>
      <c r="B34" s="43" t="s">
        <v>20</v>
      </c>
      <c r="C34" s="44">
        <v>12769.5</v>
      </c>
      <c r="D34" s="42">
        <v>0</v>
      </c>
      <c r="E34" s="41">
        <v>12769.5</v>
      </c>
      <c r="F34" s="45"/>
    </row>
    <row r="35" spans="1:6" ht="15.75" customHeight="1">
      <c r="A35" s="46" t="s">
        <v>54</v>
      </c>
      <c r="B35" s="43" t="s">
        <v>81</v>
      </c>
      <c r="C35" s="44">
        <v>21820.73</v>
      </c>
      <c r="D35" s="42">
        <v>3305.41</v>
      </c>
      <c r="E35" s="41">
        <v>18515.32</v>
      </c>
      <c r="F35" s="45"/>
    </row>
    <row r="36" spans="1:6" ht="15.75" customHeight="1">
      <c r="A36" s="46" t="s">
        <v>80</v>
      </c>
      <c r="B36" s="43" t="s">
        <v>51</v>
      </c>
      <c r="C36" s="44">
        <v>1642</v>
      </c>
      <c r="D36" s="42">
        <v>0</v>
      </c>
      <c r="E36" s="41">
        <v>1642</v>
      </c>
      <c r="F36" s="45"/>
    </row>
    <row r="37" spans="1:6" ht="15.75" customHeight="1">
      <c r="A37" s="46" t="s">
        <v>17</v>
      </c>
      <c r="B37" s="43" t="s">
        <v>107</v>
      </c>
      <c r="C37" s="44">
        <v>3305.41</v>
      </c>
      <c r="D37" s="42">
        <v>3305.41</v>
      </c>
      <c r="E37" s="41">
        <v>0</v>
      </c>
      <c r="F37" s="45"/>
    </row>
    <row r="38" spans="1:6" ht="15.75" customHeight="1">
      <c r="A38" s="46" t="s">
        <v>57</v>
      </c>
      <c r="B38" s="43" t="s">
        <v>3</v>
      </c>
      <c r="C38" s="44">
        <v>16873.32</v>
      </c>
      <c r="D38" s="42">
        <v>0</v>
      </c>
      <c r="E38" s="41">
        <v>16873.32</v>
      </c>
      <c r="F38" s="45"/>
    </row>
    <row r="39" spans="1:6" ht="15.75" customHeight="1">
      <c r="A39" s="46" t="s">
        <v>28</v>
      </c>
      <c r="B39" s="43" t="s">
        <v>83</v>
      </c>
      <c r="C39" s="44">
        <v>832.49</v>
      </c>
      <c r="D39" s="42">
        <v>832.49</v>
      </c>
      <c r="E39" s="41">
        <v>0</v>
      </c>
      <c r="F39" s="45"/>
    </row>
    <row r="40" spans="1:6" ht="15.75" customHeight="1">
      <c r="A40" s="46" t="s">
        <v>94</v>
      </c>
      <c r="B40" s="43" t="s">
        <v>61</v>
      </c>
      <c r="C40" s="44">
        <v>832.49</v>
      </c>
      <c r="D40" s="42">
        <v>832.49</v>
      </c>
      <c r="E40" s="41">
        <v>0</v>
      </c>
      <c r="F40" s="45"/>
    </row>
    <row r="41" spans="1:6" ht="15.75" customHeight="1">
      <c r="A41" s="46" t="s">
        <v>77</v>
      </c>
      <c r="B41" s="43" t="s">
        <v>42</v>
      </c>
      <c r="C41" s="44">
        <v>832.49</v>
      </c>
      <c r="D41" s="42">
        <v>832.49</v>
      </c>
      <c r="E41" s="41">
        <v>0</v>
      </c>
      <c r="F41" s="45"/>
    </row>
    <row r="42" spans="1:6" ht="15.75" customHeight="1">
      <c r="A42" s="46" t="s">
        <v>49</v>
      </c>
      <c r="B42" s="43" t="s">
        <v>13</v>
      </c>
      <c r="C42" s="44">
        <v>1702.5</v>
      </c>
      <c r="D42" s="42">
        <v>1702.5</v>
      </c>
      <c r="E42" s="41">
        <v>0</v>
      </c>
      <c r="F42" s="45"/>
    </row>
    <row r="43" spans="1:6" ht="15.75" customHeight="1">
      <c r="A43" s="46" t="s">
        <v>29</v>
      </c>
      <c r="B43" s="43" t="s">
        <v>50</v>
      </c>
      <c r="C43" s="44">
        <v>1702.5</v>
      </c>
      <c r="D43" s="42">
        <v>1702.5</v>
      </c>
      <c r="E43" s="41">
        <v>0</v>
      </c>
      <c r="F43" s="45"/>
    </row>
    <row r="44" spans="1:6" ht="15.75" customHeight="1">
      <c r="A44" s="46" t="s">
        <v>0</v>
      </c>
      <c r="B44" s="43" t="s">
        <v>19</v>
      </c>
      <c r="C44" s="44">
        <v>39.31</v>
      </c>
      <c r="D44" s="42">
        <v>39.31</v>
      </c>
      <c r="E44" s="41">
        <v>0</v>
      </c>
      <c r="F44" s="45"/>
    </row>
    <row r="45" spans="1:6" ht="15.75" customHeight="1">
      <c r="A45" s="46" t="s">
        <v>33</v>
      </c>
      <c r="B45" s="43" t="s">
        <v>9</v>
      </c>
      <c r="C45" s="44">
        <v>1663.19</v>
      </c>
      <c r="D45" s="42">
        <v>1663.19</v>
      </c>
      <c r="E45" s="41">
        <v>0</v>
      </c>
      <c r="F45" s="45"/>
    </row>
    <row r="46" spans="1:6" ht="15.75" customHeight="1">
      <c r="A46" s="46" t="s">
        <v>68</v>
      </c>
      <c r="B46" s="43" t="s">
        <v>63</v>
      </c>
      <c r="C46" s="44">
        <v>2257.83</v>
      </c>
      <c r="D46" s="42">
        <v>816.53</v>
      </c>
      <c r="E46" s="41">
        <v>1441.3</v>
      </c>
      <c r="F46" s="45"/>
    </row>
    <row r="47" spans="1:6" ht="15.75" customHeight="1">
      <c r="A47" s="46" t="s">
        <v>96</v>
      </c>
      <c r="B47" s="43" t="s">
        <v>55</v>
      </c>
      <c r="C47" s="44">
        <v>2257.83</v>
      </c>
      <c r="D47" s="42">
        <v>816.53</v>
      </c>
      <c r="E47" s="41">
        <v>1441.3</v>
      </c>
      <c r="F47" s="45"/>
    </row>
    <row r="48" spans="1:6" ht="15.75" customHeight="1">
      <c r="A48" s="46" t="s">
        <v>23</v>
      </c>
      <c r="B48" s="43" t="s">
        <v>161</v>
      </c>
      <c r="C48" s="44">
        <v>816.53</v>
      </c>
      <c r="D48" s="42">
        <v>816.53</v>
      </c>
      <c r="E48" s="41">
        <v>0</v>
      </c>
      <c r="F48" s="45"/>
    </row>
    <row r="49" spans="1:6" ht="15.75" customHeight="1">
      <c r="A49" s="46" t="s">
        <v>110</v>
      </c>
      <c r="B49" s="43" t="s">
        <v>65</v>
      </c>
      <c r="C49" s="44">
        <v>641.3</v>
      </c>
      <c r="D49" s="42">
        <v>0</v>
      </c>
      <c r="E49" s="41">
        <v>641.3</v>
      </c>
      <c r="F49" s="45"/>
    </row>
    <row r="50" spans="1:6" ht="15.75" customHeight="1">
      <c r="A50" s="46" t="s">
        <v>86</v>
      </c>
      <c r="B50" s="43" t="s">
        <v>104</v>
      </c>
      <c r="C50" s="44">
        <v>300</v>
      </c>
      <c r="D50" s="42">
        <v>0</v>
      </c>
      <c r="E50" s="41">
        <v>300</v>
      </c>
      <c r="F50" s="45"/>
    </row>
    <row r="51" spans="1:6" ht="15.75" customHeight="1">
      <c r="A51" s="46" t="s">
        <v>103</v>
      </c>
      <c r="B51" s="43" t="s">
        <v>69</v>
      </c>
      <c r="C51" s="44">
        <v>500</v>
      </c>
      <c r="D51" s="42">
        <v>0</v>
      </c>
      <c r="E51" s="41">
        <v>500</v>
      </c>
      <c r="F51" s="45"/>
    </row>
    <row r="52" spans="1:6" ht="15.75" customHeight="1">
      <c r="A52" s="46" t="s">
        <v>43</v>
      </c>
      <c r="B52" s="43" t="s">
        <v>97</v>
      </c>
      <c r="C52" s="44">
        <v>2102.13</v>
      </c>
      <c r="D52" s="42">
        <v>2102.13</v>
      </c>
      <c r="E52" s="41">
        <v>0</v>
      </c>
      <c r="F52" s="45"/>
    </row>
    <row r="53" spans="1:6" ht="15.75" customHeight="1">
      <c r="A53" s="46" t="s">
        <v>56</v>
      </c>
      <c r="B53" s="43" t="s">
        <v>15</v>
      </c>
      <c r="C53" s="44">
        <v>2102.13</v>
      </c>
      <c r="D53" s="42">
        <v>2102.13</v>
      </c>
      <c r="E53" s="41">
        <v>0</v>
      </c>
      <c r="F53" s="45"/>
    </row>
    <row r="54" spans="1:6" ht="15.75" customHeight="1">
      <c r="A54" s="46" t="s">
        <v>88</v>
      </c>
      <c r="B54" s="43" t="s">
        <v>116</v>
      </c>
      <c r="C54" s="44">
        <v>2025.37</v>
      </c>
      <c r="D54" s="42">
        <v>2025.37</v>
      </c>
      <c r="E54" s="41">
        <v>0</v>
      </c>
      <c r="F54" s="45"/>
    </row>
    <row r="55" spans="1:6" ht="15.75" customHeight="1">
      <c r="A55" s="46" t="s">
        <v>27</v>
      </c>
      <c r="B55" s="43" t="s">
        <v>7</v>
      </c>
      <c r="C55" s="44">
        <v>76.76</v>
      </c>
      <c r="D55" s="42">
        <v>76.76</v>
      </c>
      <c r="E55" s="41">
        <v>0</v>
      </c>
      <c r="F55" s="45"/>
    </row>
  </sheetData>
  <sheetProtection/>
  <mergeCells count="6">
    <mergeCell ref="A4:A5"/>
    <mergeCell ref="D4:D5"/>
    <mergeCell ref="C4:C5"/>
    <mergeCell ref="F4:F5"/>
    <mergeCell ref="B4:B5"/>
    <mergeCell ref="E4:E5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A9:A24 A25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51.16015625" style="0" customWidth="1"/>
    <col min="2" max="2" width="63.5" style="0" customWidth="1"/>
    <col min="3" max="3" width="39.33203125" style="0" customWidth="1"/>
  </cols>
  <sheetData>
    <row r="1" spans="1:2" ht="18" customHeight="1">
      <c r="A1" s="54"/>
      <c r="B1" s="55" t="s">
        <v>32</v>
      </c>
    </row>
    <row r="2" spans="1:2" ht="39.75" customHeight="1">
      <c r="A2" s="70" t="s">
        <v>72</v>
      </c>
      <c r="B2" s="70"/>
    </row>
    <row r="3" spans="1:2" s="53" customFormat="1" ht="20.25" customHeight="1">
      <c r="A3" s="56" t="s">
        <v>58</v>
      </c>
      <c r="B3" s="57" t="s">
        <v>59</v>
      </c>
    </row>
    <row r="4" spans="1:2" ht="36.75" customHeight="1">
      <c r="A4" s="34" t="s">
        <v>41</v>
      </c>
      <c r="B4" s="34" t="s">
        <v>85</v>
      </c>
    </row>
    <row r="5" spans="1:3" ht="36.75" customHeight="1">
      <c r="A5" s="36" t="s">
        <v>25</v>
      </c>
      <c r="B5" s="58">
        <v>639.25</v>
      </c>
      <c r="C5" s="35"/>
    </row>
    <row r="6" spans="1:3" ht="36.75" customHeight="1">
      <c r="A6" s="37" t="s">
        <v>6</v>
      </c>
      <c r="B6" s="58">
        <v>150</v>
      </c>
      <c r="C6" s="35"/>
    </row>
    <row r="7" spans="1:3" ht="36.75" customHeight="1">
      <c r="A7" s="37" t="s">
        <v>67</v>
      </c>
      <c r="B7" s="59">
        <v>147.86</v>
      </c>
      <c r="C7" s="35"/>
    </row>
    <row r="8" spans="1:3" ht="36.75" customHeight="1">
      <c r="A8" s="37" t="s">
        <v>78</v>
      </c>
      <c r="B8" s="60">
        <v>341.39</v>
      </c>
      <c r="C8" s="35"/>
    </row>
    <row r="9" spans="1:3" ht="36.75" customHeight="1">
      <c r="A9" s="36" t="s">
        <v>48</v>
      </c>
      <c r="B9" s="61">
        <v>0</v>
      </c>
      <c r="C9" s="35"/>
    </row>
    <row r="10" spans="1:2" ht="36.75" customHeight="1">
      <c r="A10" s="36" t="s">
        <v>64</v>
      </c>
      <c r="B10" s="59">
        <v>341.39</v>
      </c>
    </row>
  </sheetData>
  <sheetProtection/>
  <mergeCells count="1">
    <mergeCell ref="A2:B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2014-04-24T03:37:52Z</cp:lastPrinted>
  <dcterms:created xsi:type="dcterms:W3CDTF">2014-04-24T03:26:16Z</dcterms:created>
  <dcterms:modified xsi:type="dcterms:W3CDTF">2014-04-30T03:35:22Z</dcterms:modified>
  <cp:category/>
  <cp:version/>
  <cp:contentType/>
  <cp:contentStatus/>
</cp:coreProperties>
</file>